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-120" yWindow="-120" windowWidth="20730" windowHeight="11160" tabRatio="926" activeTab="1"/>
  </bookViews>
  <sheets>
    <sheet name="VINCULACIÓN TERRITORIAL 2023" sheetId="20" r:id="rId1"/>
    <sheet name="PLAN X PROVINCIAS" sheetId="18" r:id="rId2"/>
    <sheet name="PLAN X FUENTES" sheetId="1" r:id="rId3"/>
    <sheet name="PLAN X UNIVERSIDADES" sheetId="19" r:id="rId4"/>
    <sheet name="PR" sheetId="2" r:id="rId5"/>
    <sheet name="ART" sheetId="3" r:id="rId6"/>
    <sheet name="LH" sheetId="4" r:id="rId7"/>
    <sheet name="MY" sheetId="5" r:id="rId8"/>
    <sheet name="MT" sheetId="6" r:id="rId9"/>
    <sheet name="VC" sheetId="7" r:id="rId10"/>
    <sheet name="CF" sheetId="8" r:id="rId11"/>
    <sheet name="SS" sheetId="9" r:id="rId12"/>
    <sheet name="CA" sheetId="10" r:id="rId13"/>
    <sheet name="CM" sheetId="11" r:id="rId14"/>
    <sheet name="LT" sheetId="12" r:id="rId15"/>
    <sheet name="HOL" sheetId="13" r:id="rId16"/>
    <sheet name="GR" sheetId="14" r:id="rId17"/>
    <sheet name="SC" sheetId="15" r:id="rId18"/>
    <sheet name="GT" sheetId="16" r:id="rId19"/>
    <sheet name="IJ" sheetId="17" r:id="rId20"/>
    <sheet name="ANÁLISIS PREUNIVERSITARIO" sheetId="21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7" l="1"/>
  <c r="M9" i="17"/>
  <c r="L9" i="17"/>
  <c r="K9" i="17"/>
  <c r="J9" i="17"/>
  <c r="I9" i="17"/>
  <c r="H9" i="17"/>
  <c r="G9" i="17"/>
  <c r="F9" i="17"/>
  <c r="E9" i="17"/>
  <c r="D9" i="17"/>
  <c r="C9" i="17"/>
  <c r="N9" i="16"/>
  <c r="M9" i="16"/>
  <c r="L9" i="16"/>
  <c r="K9" i="16"/>
  <c r="J9" i="16"/>
  <c r="I9" i="16"/>
  <c r="H9" i="16"/>
  <c r="G9" i="16"/>
  <c r="F9" i="16"/>
  <c r="E9" i="16"/>
  <c r="D9" i="16"/>
  <c r="C9" i="16"/>
  <c r="N9" i="15"/>
  <c r="M9" i="15"/>
  <c r="L9" i="15"/>
  <c r="K9" i="15"/>
  <c r="J9" i="15"/>
  <c r="I9" i="15"/>
  <c r="H9" i="15"/>
  <c r="G9" i="15"/>
  <c r="F9" i="15"/>
  <c r="E9" i="15"/>
  <c r="D9" i="15"/>
  <c r="C9" i="15"/>
  <c r="N9" i="14"/>
  <c r="M9" i="14"/>
  <c r="L9" i="14"/>
  <c r="K9" i="14"/>
  <c r="J9" i="14"/>
  <c r="I9" i="14"/>
  <c r="H9" i="14"/>
  <c r="G9" i="14"/>
  <c r="F9" i="14"/>
  <c r="E9" i="14"/>
  <c r="D9" i="14"/>
  <c r="C9" i="14"/>
  <c r="N9" i="13"/>
  <c r="M9" i="13"/>
  <c r="L9" i="13"/>
  <c r="K9" i="13"/>
  <c r="J9" i="13"/>
  <c r="I9" i="13"/>
  <c r="H9" i="13"/>
  <c r="G9" i="13"/>
  <c r="F9" i="13"/>
  <c r="E9" i="13"/>
  <c r="D9" i="13"/>
  <c r="C9" i="13"/>
  <c r="N9" i="12"/>
  <c r="M9" i="12"/>
  <c r="L9" i="12"/>
  <c r="K9" i="12"/>
  <c r="J9" i="12"/>
  <c r="I9" i="12"/>
  <c r="H9" i="12"/>
  <c r="G9" i="12"/>
  <c r="F9" i="12"/>
  <c r="E9" i="12"/>
  <c r="D9" i="12"/>
  <c r="C9" i="12"/>
  <c r="N9" i="11"/>
  <c r="M9" i="11"/>
  <c r="L9" i="11"/>
  <c r="K9" i="11"/>
  <c r="J9" i="11"/>
  <c r="I9" i="11"/>
  <c r="H9" i="11"/>
  <c r="G9" i="11"/>
  <c r="F9" i="11"/>
  <c r="E9" i="11"/>
  <c r="D9" i="11"/>
  <c r="C9" i="11"/>
  <c r="O9" i="10"/>
  <c r="N9" i="10"/>
  <c r="M9" i="10"/>
  <c r="L9" i="10"/>
  <c r="K9" i="10"/>
  <c r="J9" i="10"/>
  <c r="I9" i="10"/>
  <c r="H9" i="10"/>
  <c r="G9" i="10"/>
  <c r="F9" i="10"/>
  <c r="E9" i="10"/>
  <c r="C9" i="10"/>
  <c r="N9" i="9"/>
  <c r="M9" i="9"/>
  <c r="L9" i="9"/>
  <c r="K9" i="9"/>
  <c r="J9" i="9"/>
  <c r="I9" i="9"/>
  <c r="H9" i="9"/>
  <c r="G9" i="9"/>
  <c r="F9" i="9"/>
  <c r="E9" i="9"/>
  <c r="D9" i="9"/>
  <c r="C9" i="9"/>
  <c r="N9" i="8"/>
  <c r="M9" i="8"/>
  <c r="L9" i="8"/>
  <c r="K9" i="8"/>
  <c r="J9" i="8"/>
  <c r="I9" i="8"/>
  <c r="H9" i="8"/>
  <c r="G9" i="8"/>
  <c r="F9" i="8"/>
  <c r="E9" i="8"/>
  <c r="D9" i="8"/>
  <c r="C9" i="8"/>
  <c r="N9" i="7"/>
  <c r="M9" i="7"/>
  <c r="L9" i="7"/>
  <c r="K9" i="7"/>
  <c r="J9" i="7"/>
  <c r="I9" i="7"/>
  <c r="H9" i="7"/>
  <c r="G9" i="7"/>
  <c r="F9" i="7"/>
  <c r="E9" i="7"/>
  <c r="D9" i="7"/>
  <c r="C9" i="7"/>
  <c r="N9" i="6"/>
  <c r="M9" i="6"/>
  <c r="L9" i="6"/>
  <c r="K9" i="6"/>
  <c r="J9" i="6"/>
  <c r="I9" i="6"/>
  <c r="H9" i="6"/>
  <c r="G9" i="6"/>
  <c r="F9" i="6"/>
  <c r="E9" i="6"/>
  <c r="D9" i="6"/>
  <c r="C9" i="6"/>
  <c r="N9" i="5"/>
  <c r="M9" i="5"/>
  <c r="L9" i="5"/>
  <c r="K9" i="5"/>
  <c r="J9" i="5"/>
  <c r="I9" i="5"/>
  <c r="H9" i="5"/>
  <c r="G9" i="5"/>
  <c r="F9" i="5"/>
  <c r="E9" i="5"/>
  <c r="D9" i="5"/>
  <c r="C9" i="5"/>
  <c r="N9" i="4"/>
  <c r="M9" i="4"/>
  <c r="L9" i="4"/>
  <c r="K9" i="4"/>
  <c r="J9" i="4"/>
  <c r="I9" i="4"/>
  <c r="H9" i="4"/>
  <c r="G9" i="4"/>
  <c r="F9" i="4"/>
  <c r="E9" i="4"/>
  <c r="D9" i="4"/>
  <c r="C9" i="4"/>
  <c r="N9" i="3"/>
  <c r="M9" i="3"/>
  <c r="L9" i="3"/>
  <c r="K9" i="3"/>
  <c r="J9" i="3"/>
  <c r="I9" i="3"/>
  <c r="H9" i="3"/>
  <c r="G9" i="3"/>
  <c r="F9" i="3"/>
  <c r="E9" i="3"/>
  <c r="D9" i="3"/>
  <c r="C9" i="3"/>
  <c r="D9" i="2"/>
  <c r="E9" i="2"/>
  <c r="F9" i="2"/>
  <c r="G9" i="2"/>
  <c r="H9" i="2"/>
  <c r="I9" i="2"/>
  <c r="J9" i="2"/>
  <c r="K9" i="2"/>
  <c r="L9" i="2"/>
  <c r="M9" i="2"/>
  <c r="N9" i="2"/>
  <c r="C9" i="2"/>
  <c r="C169" i="1" l="1"/>
  <c r="D169" i="1"/>
  <c r="E169" i="1"/>
  <c r="F169" i="1"/>
  <c r="G169" i="1"/>
  <c r="H169" i="1"/>
  <c r="I169" i="1"/>
  <c r="J169" i="1"/>
  <c r="K169" i="1"/>
  <c r="L169" i="1"/>
  <c r="M169" i="1"/>
  <c r="N169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N133" i="1"/>
  <c r="M133" i="1"/>
  <c r="L133" i="1"/>
  <c r="L131" i="1" s="1"/>
  <c r="K133" i="1"/>
  <c r="K131" i="1" s="1"/>
  <c r="J133" i="1"/>
  <c r="I133" i="1"/>
  <c r="H133" i="1"/>
  <c r="G133" i="1"/>
  <c r="G131" i="1" s="1"/>
  <c r="F133" i="1"/>
  <c r="E133" i="1"/>
  <c r="D133" i="1"/>
  <c r="D131" i="1" s="1"/>
  <c r="C133" i="1"/>
  <c r="C131" i="1" s="1"/>
  <c r="C105" i="1"/>
  <c r="D105" i="1"/>
  <c r="E105" i="1"/>
  <c r="F105" i="1"/>
  <c r="G105" i="1"/>
  <c r="H105" i="1"/>
  <c r="I105" i="1"/>
  <c r="J105" i="1"/>
  <c r="K105" i="1"/>
  <c r="L105" i="1"/>
  <c r="M105" i="1"/>
  <c r="N105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N102" i="1"/>
  <c r="M102" i="1"/>
  <c r="L102" i="1"/>
  <c r="L100" i="1" s="1"/>
  <c r="K102" i="1"/>
  <c r="K100" i="1" s="1"/>
  <c r="J102" i="1"/>
  <c r="I102" i="1"/>
  <c r="H102" i="1"/>
  <c r="H100" i="1" s="1"/>
  <c r="G102" i="1"/>
  <c r="G100" i="1" s="1"/>
  <c r="F102" i="1"/>
  <c r="E102" i="1"/>
  <c r="D102" i="1"/>
  <c r="D100" i="1" s="1"/>
  <c r="C102" i="1"/>
  <c r="C100" i="1" s="1"/>
  <c r="C83" i="1"/>
  <c r="D83" i="1"/>
  <c r="E83" i="1"/>
  <c r="F83" i="1"/>
  <c r="G83" i="1"/>
  <c r="H83" i="1"/>
  <c r="I83" i="1"/>
  <c r="J83" i="1"/>
  <c r="K83" i="1"/>
  <c r="L83" i="1"/>
  <c r="M83" i="1"/>
  <c r="N83" i="1"/>
  <c r="C84" i="1"/>
  <c r="D84" i="1"/>
  <c r="E84" i="1"/>
  <c r="F84" i="1"/>
  <c r="G84" i="1"/>
  <c r="H84" i="1"/>
  <c r="I84" i="1"/>
  <c r="J84" i="1"/>
  <c r="K84" i="1"/>
  <c r="L84" i="1"/>
  <c r="M84" i="1"/>
  <c r="N84" i="1"/>
  <c r="C85" i="1"/>
  <c r="D85" i="1"/>
  <c r="E85" i="1"/>
  <c r="F85" i="1"/>
  <c r="G85" i="1"/>
  <c r="H85" i="1"/>
  <c r="I85" i="1"/>
  <c r="J85" i="1"/>
  <c r="K85" i="1"/>
  <c r="L85" i="1"/>
  <c r="M85" i="1"/>
  <c r="N85" i="1"/>
  <c r="C86" i="1"/>
  <c r="D86" i="1"/>
  <c r="E86" i="1"/>
  <c r="F86" i="1"/>
  <c r="G86" i="1"/>
  <c r="H86" i="1"/>
  <c r="I86" i="1"/>
  <c r="J86" i="1"/>
  <c r="K86" i="1"/>
  <c r="L86" i="1"/>
  <c r="M86" i="1"/>
  <c r="N86" i="1"/>
  <c r="C87" i="1"/>
  <c r="D87" i="1"/>
  <c r="E87" i="1"/>
  <c r="F87" i="1"/>
  <c r="G87" i="1"/>
  <c r="H87" i="1"/>
  <c r="I87" i="1"/>
  <c r="J87" i="1"/>
  <c r="K87" i="1"/>
  <c r="L87" i="1"/>
  <c r="M87" i="1"/>
  <c r="N87" i="1"/>
  <c r="C88" i="1"/>
  <c r="D88" i="1"/>
  <c r="E88" i="1"/>
  <c r="F88" i="1"/>
  <c r="G88" i="1"/>
  <c r="H88" i="1"/>
  <c r="I88" i="1"/>
  <c r="J88" i="1"/>
  <c r="K88" i="1"/>
  <c r="L88" i="1"/>
  <c r="M88" i="1"/>
  <c r="N88" i="1"/>
  <c r="C89" i="1"/>
  <c r="D89" i="1"/>
  <c r="E89" i="1"/>
  <c r="F89" i="1"/>
  <c r="G89" i="1"/>
  <c r="H89" i="1"/>
  <c r="I89" i="1"/>
  <c r="J89" i="1"/>
  <c r="K89" i="1"/>
  <c r="L89" i="1"/>
  <c r="M89" i="1"/>
  <c r="N89" i="1"/>
  <c r="C90" i="1"/>
  <c r="D90" i="1"/>
  <c r="E90" i="1"/>
  <c r="F90" i="1"/>
  <c r="G90" i="1"/>
  <c r="H90" i="1"/>
  <c r="I90" i="1"/>
  <c r="J90" i="1"/>
  <c r="K90" i="1"/>
  <c r="L90" i="1"/>
  <c r="M90" i="1"/>
  <c r="N90" i="1"/>
  <c r="C91" i="1"/>
  <c r="D91" i="1"/>
  <c r="E91" i="1"/>
  <c r="F91" i="1"/>
  <c r="G91" i="1"/>
  <c r="H91" i="1"/>
  <c r="I91" i="1"/>
  <c r="J91" i="1"/>
  <c r="K91" i="1"/>
  <c r="L91" i="1"/>
  <c r="M91" i="1"/>
  <c r="N91" i="1"/>
  <c r="C92" i="1"/>
  <c r="D92" i="1"/>
  <c r="E92" i="1"/>
  <c r="F92" i="1"/>
  <c r="G92" i="1"/>
  <c r="H92" i="1"/>
  <c r="I92" i="1"/>
  <c r="J92" i="1"/>
  <c r="K92" i="1"/>
  <c r="L92" i="1"/>
  <c r="M92" i="1"/>
  <c r="N92" i="1"/>
  <c r="C93" i="1"/>
  <c r="D93" i="1"/>
  <c r="E93" i="1"/>
  <c r="F93" i="1"/>
  <c r="G93" i="1"/>
  <c r="H93" i="1"/>
  <c r="I93" i="1"/>
  <c r="J93" i="1"/>
  <c r="K93" i="1"/>
  <c r="L93" i="1"/>
  <c r="M93" i="1"/>
  <c r="N93" i="1"/>
  <c r="C94" i="1"/>
  <c r="D94" i="1"/>
  <c r="E94" i="1"/>
  <c r="F94" i="1"/>
  <c r="G94" i="1"/>
  <c r="H94" i="1"/>
  <c r="I94" i="1"/>
  <c r="J94" i="1"/>
  <c r="K94" i="1"/>
  <c r="L94" i="1"/>
  <c r="M94" i="1"/>
  <c r="N94" i="1"/>
  <c r="C95" i="1"/>
  <c r="D95" i="1"/>
  <c r="E95" i="1"/>
  <c r="F95" i="1"/>
  <c r="G95" i="1"/>
  <c r="H95" i="1"/>
  <c r="I95" i="1"/>
  <c r="J95" i="1"/>
  <c r="K95" i="1"/>
  <c r="L95" i="1"/>
  <c r="M95" i="1"/>
  <c r="N95" i="1"/>
  <c r="C96" i="1"/>
  <c r="D96" i="1"/>
  <c r="E96" i="1"/>
  <c r="F96" i="1"/>
  <c r="G96" i="1"/>
  <c r="H96" i="1"/>
  <c r="I96" i="1"/>
  <c r="J96" i="1"/>
  <c r="K96" i="1"/>
  <c r="L96" i="1"/>
  <c r="M96" i="1"/>
  <c r="N96" i="1"/>
  <c r="C97" i="1"/>
  <c r="D97" i="1"/>
  <c r="E97" i="1"/>
  <c r="F97" i="1"/>
  <c r="G97" i="1"/>
  <c r="H97" i="1"/>
  <c r="I97" i="1"/>
  <c r="J97" i="1"/>
  <c r="K97" i="1"/>
  <c r="L97" i="1"/>
  <c r="M97" i="1"/>
  <c r="N97" i="1"/>
  <c r="C98" i="1"/>
  <c r="D98" i="1"/>
  <c r="E98" i="1"/>
  <c r="F98" i="1"/>
  <c r="G98" i="1"/>
  <c r="H98" i="1"/>
  <c r="I98" i="1"/>
  <c r="J98" i="1"/>
  <c r="K98" i="1"/>
  <c r="L98" i="1"/>
  <c r="M98" i="1"/>
  <c r="N98" i="1"/>
  <c r="N82" i="1"/>
  <c r="M82" i="1"/>
  <c r="L82" i="1"/>
  <c r="K82" i="1"/>
  <c r="J82" i="1"/>
  <c r="I82" i="1"/>
  <c r="H82" i="1"/>
  <c r="G82" i="1"/>
  <c r="F82" i="1"/>
  <c r="E82" i="1"/>
  <c r="D82" i="1"/>
  <c r="C82" i="1"/>
  <c r="N81" i="1"/>
  <c r="M81" i="1"/>
  <c r="L81" i="1"/>
  <c r="K81" i="1"/>
  <c r="J81" i="1"/>
  <c r="I81" i="1"/>
  <c r="H81" i="1"/>
  <c r="G81" i="1"/>
  <c r="F81" i="1"/>
  <c r="E81" i="1"/>
  <c r="D81" i="1"/>
  <c r="C81" i="1"/>
  <c r="N80" i="1"/>
  <c r="M80" i="1"/>
  <c r="L80" i="1"/>
  <c r="K80" i="1"/>
  <c r="K78" i="1" s="1"/>
  <c r="J80" i="1"/>
  <c r="I80" i="1"/>
  <c r="H80" i="1"/>
  <c r="G80" i="1"/>
  <c r="G78" i="1" s="1"/>
  <c r="F80" i="1"/>
  <c r="E80" i="1"/>
  <c r="D80" i="1"/>
  <c r="C80" i="1"/>
  <c r="C78" i="1" s="1"/>
  <c r="C73" i="1"/>
  <c r="D73" i="1"/>
  <c r="E73" i="1"/>
  <c r="F73" i="1"/>
  <c r="G73" i="1"/>
  <c r="H73" i="1"/>
  <c r="I73" i="1"/>
  <c r="J73" i="1"/>
  <c r="K73" i="1"/>
  <c r="L73" i="1"/>
  <c r="M73" i="1"/>
  <c r="N73" i="1"/>
  <c r="C74" i="1"/>
  <c r="D74" i="1"/>
  <c r="E74" i="1"/>
  <c r="F74" i="1"/>
  <c r="G74" i="1"/>
  <c r="H74" i="1"/>
  <c r="I74" i="1"/>
  <c r="J74" i="1"/>
  <c r="K74" i="1"/>
  <c r="L74" i="1"/>
  <c r="M74" i="1"/>
  <c r="N74" i="1"/>
  <c r="C75" i="1"/>
  <c r="D75" i="1"/>
  <c r="E75" i="1"/>
  <c r="F75" i="1"/>
  <c r="G75" i="1"/>
  <c r="H75" i="1"/>
  <c r="I75" i="1"/>
  <c r="J75" i="1"/>
  <c r="K75" i="1"/>
  <c r="L75" i="1"/>
  <c r="M75" i="1"/>
  <c r="N75" i="1"/>
  <c r="C76" i="1"/>
  <c r="D76" i="1"/>
  <c r="E76" i="1"/>
  <c r="F76" i="1"/>
  <c r="G76" i="1"/>
  <c r="H76" i="1"/>
  <c r="I76" i="1"/>
  <c r="J76" i="1"/>
  <c r="K76" i="1"/>
  <c r="L76" i="1"/>
  <c r="M76" i="1"/>
  <c r="N76" i="1"/>
  <c r="N72" i="1"/>
  <c r="M72" i="1"/>
  <c r="L72" i="1"/>
  <c r="K72" i="1"/>
  <c r="J72" i="1"/>
  <c r="I72" i="1"/>
  <c r="H72" i="1"/>
  <c r="G72" i="1"/>
  <c r="F72" i="1"/>
  <c r="E72" i="1"/>
  <c r="D72" i="1"/>
  <c r="C72" i="1"/>
  <c r="N71" i="1"/>
  <c r="M71" i="1"/>
  <c r="L71" i="1"/>
  <c r="K71" i="1"/>
  <c r="K67" i="1" s="1"/>
  <c r="J71" i="1"/>
  <c r="I71" i="1"/>
  <c r="H71" i="1"/>
  <c r="G71" i="1"/>
  <c r="G67" i="1" s="1"/>
  <c r="F71" i="1"/>
  <c r="E71" i="1"/>
  <c r="D71" i="1"/>
  <c r="C71" i="1"/>
  <c r="C67" i="1" s="1"/>
  <c r="N70" i="1"/>
  <c r="M70" i="1"/>
  <c r="L70" i="1"/>
  <c r="K70" i="1"/>
  <c r="J70" i="1"/>
  <c r="I70" i="1"/>
  <c r="H70" i="1"/>
  <c r="G70" i="1"/>
  <c r="F70" i="1"/>
  <c r="E70" i="1"/>
  <c r="D70" i="1"/>
  <c r="C70" i="1"/>
  <c r="N69" i="1"/>
  <c r="M69" i="1"/>
  <c r="L69" i="1"/>
  <c r="K69" i="1"/>
  <c r="J69" i="1"/>
  <c r="I69" i="1"/>
  <c r="H69" i="1"/>
  <c r="G69" i="1"/>
  <c r="F69" i="1"/>
  <c r="E69" i="1"/>
  <c r="D69" i="1"/>
  <c r="C69" i="1"/>
  <c r="N68" i="1"/>
  <c r="N66" i="1" s="1"/>
  <c r="M68" i="1"/>
  <c r="M66" i="1" s="1"/>
  <c r="L68" i="1"/>
  <c r="L66" i="1" s="1"/>
  <c r="K68" i="1"/>
  <c r="K66" i="1" s="1"/>
  <c r="J68" i="1"/>
  <c r="J66" i="1" s="1"/>
  <c r="I68" i="1"/>
  <c r="I66" i="1" s="1"/>
  <c r="H68" i="1"/>
  <c r="H66" i="1" s="1"/>
  <c r="G68" i="1"/>
  <c r="G66" i="1" s="1"/>
  <c r="F68" i="1"/>
  <c r="F66" i="1" s="1"/>
  <c r="E68" i="1"/>
  <c r="E66" i="1" s="1"/>
  <c r="D68" i="1"/>
  <c r="D66" i="1" s="1"/>
  <c r="C68" i="1"/>
  <c r="C66" i="1" s="1"/>
  <c r="C59" i="1"/>
  <c r="D59" i="1"/>
  <c r="E59" i="1"/>
  <c r="F59" i="1"/>
  <c r="G59" i="1"/>
  <c r="H59" i="1"/>
  <c r="I59" i="1"/>
  <c r="J59" i="1"/>
  <c r="K59" i="1"/>
  <c r="L59" i="1"/>
  <c r="M59" i="1"/>
  <c r="N59" i="1"/>
  <c r="C60" i="1"/>
  <c r="D60" i="1"/>
  <c r="E60" i="1"/>
  <c r="F60" i="1"/>
  <c r="G60" i="1"/>
  <c r="H60" i="1"/>
  <c r="I60" i="1"/>
  <c r="J60" i="1"/>
  <c r="K60" i="1"/>
  <c r="L60" i="1"/>
  <c r="M60" i="1"/>
  <c r="N60" i="1"/>
  <c r="C61" i="1"/>
  <c r="D61" i="1"/>
  <c r="E61" i="1"/>
  <c r="F61" i="1"/>
  <c r="G61" i="1"/>
  <c r="H61" i="1"/>
  <c r="I61" i="1"/>
  <c r="J61" i="1"/>
  <c r="K61" i="1"/>
  <c r="L61" i="1"/>
  <c r="M61" i="1"/>
  <c r="N61" i="1"/>
  <c r="C62" i="1"/>
  <c r="D62" i="1"/>
  <c r="E62" i="1"/>
  <c r="F62" i="1"/>
  <c r="G62" i="1"/>
  <c r="H62" i="1"/>
  <c r="I62" i="1"/>
  <c r="J62" i="1"/>
  <c r="K62" i="1"/>
  <c r="L62" i="1"/>
  <c r="M62" i="1"/>
  <c r="N62" i="1"/>
  <c r="C63" i="1"/>
  <c r="D63" i="1"/>
  <c r="E63" i="1"/>
  <c r="F63" i="1"/>
  <c r="G63" i="1"/>
  <c r="H63" i="1"/>
  <c r="I63" i="1"/>
  <c r="J63" i="1"/>
  <c r="K63" i="1"/>
  <c r="L63" i="1"/>
  <c r="M63" i="1"/>
  <c r="N63" i="1"/>
  <c r="C64" i="1"/>
  <c r="D64" i="1"/>
  <c r="E64" i="1"/>
  <c r="F64" i="1"/>
  <c r="G64" i="1"/>
  <c r="H64" i="1"/>
  <c r="I64" i="1"/>
  <c r="J64" i="1"/>
  <c r="K64" i="1"/>
  <c r="L64" i="1"/>
  <c r="M64" i="1"/>
  <c r="N64" i="1"/>
  <c r="N58" i="1"/>
  <c r="M58" i="1"/>
  <c r="L58" i="1"/>
  <c r="K58" i="1"/>
  <c r="K56" i="1" s="1"/>
  <c r="J58" i="1"/>
  <c r="I58" i="1"/>
  <c r="H58" i="1"/>
  <c r="G58" i="1"/>
  <c r="G56" i="1" s="1"/>
  <c r="F58" i="1"/>
  <c r="E58" i="1"/>
  <c r="D58" i="1"/>
  <c r="C58" i="1"/>
  <c r="C56" i="1" s="1"/>
  <c r="C43" i="1"/>
  <c r="D43" i="1"/>
  <c r="E43" i="1"/>
  <c r="F43" i="1"/>
  <c r="G43" i="1"/>
  <c r="H43" i="1"/>
  <c r="I43" i="1"/>
  <c r="J43" i="1"/>
  <c r="K43" i="1"/>
  <c r="L43" i="1"/>
  <c r="M43" i="1"/>
  <c r="N43" i="1"/>
  <c r="C44" i="1"/>
  <c r="D44" i="1"/>
  <c r="E44" i="1"/>
  <c r="F44" i="1"/>
  <c r="G44" i="1"/>
  <c r="H44" i="1"/>
  <c r="I44" i="1"/>
  <c r="J44" i="1"/>
  <c r="K44" i="1"/>
  <c r="L44" i="1"/>
  <c r="M44" i="1"/>
  <c r="N44" i="1"/>
  <c r="C45" i="1"/>
  <c r="D45" i="1"/>
  <c r="E45" i="1"/>
  <c r="F45" i="1"/>
  <c r="G45" i="1"/>
  <c r="H45" i="1"/>
  <c r="I45" i="1"/>
  <c r="J45" i="1"/>
  <c r="K45" i="1"/>
  <c r="L45" i="1"/>
  <c r="M45" i="1"/>
  <c r="N45" i="1"/>
  <c r="C46" i="1"/>
  <c r="D46" i="1"/>
  <c r="E46" i="1"/>
  <c r="F46" i="1"/>
  <c r="G46" i="1"/>
  <c r="H46" i="1"/>
  <c r="I46" i="1"/>
  <c r="J46" i="1"/>
  <c r="K46" i="1"/>
  <c r="L46" i="1"/>
  <c r="M46" i="1"/>
  <c r="N46" i="1"/>
  <c r="C47" i="1"/>
  <c r="D47" i="1"/>
  <c r="E47" i="1"/>
  <c r="F47" i="1"/>
  <c r="G47" i="1"/>
  <c r="H47" i="1"/>
  <c r="I47" i="1"/>
  <c r="J47" i="1"/>
  <c r="K47" i="1"/>
  <c r="L47" i="1"/>
  <c r="M47" i="1"/>
  <c r="N47" i="1"/>
  <c r="C48" i="1"/>
  <c r="D48" i="1"/>
  <c r="E48" i="1"/>
  <c r="F48" i="1"/>
  <c r="G48" i="1"/>
  <c r="H48" i="1"/>
  <c r="I48" i="1"/>
  <c r="J48" i="1"/>
  <c r="K48" i="1"/>
  <c r="L48" i="1"/>
  <c r="M48" i="1"/>
  <c r="N48" i="1"/>
  <c r="C49" i="1"/>
  <c r="D49" i="1"/>
  <c r="E49" i="1"/>
  <c r="F49" i="1"/>
  <c r="G49" i="1"/>
  <c r="H49" i="1"/>
  <c r="I49" i="1"/>
  <c r="J49" i="1"/>
  <c r="K49" i="1"/>
  <c r="L49" i="1"/>
  <c r="M49" i="1"/>
  <c r="N49" i="1"/>
  <c r="C50" i="1"/>
  <c r="D50" i="1"/>
  <c r="E50" i="1"/>
  <c r="F50" i="1"/>
  <c r="G50" i="1"/>
  <c r="H50" i="1"/>
  <c r="I50" i="1"/>
  <c r="J50" i="1"/>
  <c r="K50" i="1"/>
  <c r="L50" i="1"/>
  <c r="M50" i="1"/>
  <c r="N50" i="1"/>
  <c r="C51" i="1"/>
  <c r="D51" i="1"/>
  <c r="E51" i="1"/>
  <c r="F51" i="1"/>
  <c r="G51" i="1"/>
  <c r="H51" i="1"/>
  <c r="I51" i="1"/>
  <c r="J51" i="1"/>
  <c r="K51" i="1"/>
  <c r="L51" i="1"/>
  <c r="M51" i="1"/>
  <c r="N51" i="1"/>
  <c r="C52" i="1"/>
  <c r="D52" i="1"/>
  <c r="E52" i="1"/>
  <c r="F52" i="1"/>
  <c r="G52" i="1"/>
  <c r="H52" i="1"/>
  <c r="I52" i="1"/>
  <c r="J52" i="1"/>
  <c r="K52" i="1"/>
  <c r="L52" i="1"/>
  <c r="M52" i="1"/>
  <c r="N52" i="1"/>
  <c r="C53" i="1"/>
  <c r="D53" i="1"/>
  <c r="E53" i="1"/>
  <c r="F53" i="1"/>
  <c r="G53" i="1"/>
  <c r="H53" i="1"/>
  <c r="I53" i="1"/>
  <c r="J53" i="1"/>
  <c r="K53" i="1"/>
  <c r="L53" i="1"/>
  <c r="M53" i="1"/>
  <c r="N53" i="1"/>
  <c r="C54" i="1"/>
  <c r="D54" i="1"/>
  <c r="E54" i="1"/>
  <c r="F54" i="1"/>
  <c r="G54" i="1"/>
  <c r="H54" i="1"/>
  <c r="I54" i="1"/>
  <c r="J54" i="1"/>
  <c r="K54" i="1"/>
  <c r="L54" i="1"/>
  <c r="M54" i="1"/>
  <c r="N54" i="1"/>
  <c r="N42" i="1"/>
  <c r="M42" i="1"/>
  <c r="L42" i="1"/>
  <c r="K42" i="1"/>
  <c r="J42" i="1"/>
  <c r="I42" i="1"/>
  <c r="H42" i="1"/>
  <c r="G42" i="1"/>
  <c r="F42" i="1"/>
  <c r="E42" i="1"/>
  <c r="D42" i="1"/>
  <c r="C42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C17" i="1"/>
  <c r="D17" i="1"/>
  <c r="E17" i="1"/>
  <c r="F17" i="1"/>
  <c r="G17" i="1"/>
  <c r="H17" i="1"/>
  <c r="I17" i="1"/>
  <c r="J17" i="1"/>
  <c r="K17" i="1"/>
  <c r="L17" i="1"/>
  <c r="M17" i="1"/>
  <c r="N17" i="1"/>
  <c r="C18" i="1"/>
  <c r="D18" i="1"/>
  <c r="E18" i="1"/>
  <c r="F18" i="1"/>
  <c r="G18" i="1"/>
  <c r="H18" i="1"/>
  <c r="I18" i="1"/>
  <c r="J18" i="1"/>
  <c r="K18" i="1"/>
  <c r="L18" i="1"/>
  <c r="M18" i="1"/>
  <c r="N18" i="1"/>
  <c r="C19" i="1"/>
  <c r="D19" i="1"/>
  <c r="E19" i="1"/>
  <c r="F19" i="1"/>
  <c r="G19" i="1"/>
  <c r="H19" i="1"/>
  <c r="I19" i="1"/>
  <c r="J19" i="1"/>
  <c r="K19" i="1"/>
  <c r="L19" i="1"/>
  <c r="M19" i="1"/>
  <c r="N19" i="1"/>
  <c r="C20" i="1"/>
  <c r="D20" i="1"/>
  <c r="E20" i="1"/>
  <c r="F20" i="1"/>
  <c r="G20" i="1"/>
  <c r="H20" i="1"/>
  <c r="I20" i="1"/>
  <c r="J20" i="1"/>
  <c r="K20" i="1"/>
  <c r="L20" i="1"/>
  <c r="M20" i="1"/>
  <c r="N20" i="1"/>
  <c r="C21" i="1"/>
  <c r="D21" i="1"/>
  <c r="E21" i="1"/>
  <c r="F21" i="1"/>
  <c r="G21" i="1"/>
  <c r="H21" i="1"/>
  <c r="I21" i="1"/>
  <c r="J21" i="1"/>
  <c r="K21" i="1"/>
  <c r="L21" i="1"/>
  <c r="M21" i="1"/>
  <c r="N21" i="1"/>
  <c r="C22" i="1"/>
  <c r="D22" i="1"/>
  <c r="E22" i="1"/>
  <c r="F22" i="1"/>
  <c r="G22" i="1"/>
  <c r="H22" i="1"/>
  <c r="I22" i="1"/>
  <c r="J22" i="1"/>
  <c r="K22" i="1"/>
  <c r="L22" i="1"/>
  <c r="M22" i="1"/>
  <c r="N22" i="1"/>
  <c r="C23" i="1"/>
  <c r="D23" i="1"/>
  <c r="E23" i="1"/>
  <c r="F23" i="1"/>
  <c r="G23" i="1"/>
  <c r="H23" i="1"/>
  <c r="I23" i="1"/>
  <c r="J23" i="1"/>
  <c r="K23" i="1"/>
  <c r="L23" i="1"/>
  <c r="M23" i="1"/>
  <c r="N23" i="1"/>
  <c r="C24" i="1"/>
  <c r="D24" i="1"/>
  <c r="E24" i="1"/>
  <c r="F24" i="1"/>
  <c r="G24" i="1"/>
  <c r="H24" i="1"/>
  <c r="I24" i="1"/>
  <c r="J24" i="1"/>
  <c r="K24" i="1"/>
  <c r="L24" i="1"/>
  <c r="M24" i="1"/>
  <c r="N24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C33" i="1"/>
  <c r="D33" i="1"/>
  <c r="E33" i="1"/>
  <c r="F33" i="1"/>
  <c r="G33" i="1"/>
  <c r="H33" i="1"/>
  <c r="I33" i="1"/>
  <c r="J33" i="1"/>
  <c r="K33" i="1"/>
  <c r="L33" i="1"/>
  <c r="M33" i="1"/>
  <c r="N33" i="1"/>
  <c r="C34" i="1"/>
  <c r="D34" i="1"/>
  <c r="E34" i="1"/>
  <c r="F34" i="1"/>
  <c r="G34" i="1"/>
  <c r="H34" i="1"/>
  <c r="I34" i="1"/>
  <c r="J34" i="1"/>
  <c r="K34" i="1"/>
  <c r="L34" i="1"/>
  <c r="M34" i="1"/>
  <c r="N34" i="1"/>
  <c r="C35" i="1"/>
  <c r="D35" i="1"/>
  <c r="E35" i="1"/>
  <c r="F35" i="1"/>
  <c r="G35" i="1"/>
  <c r="H35" i="1"/>
  <c r="I35" i="1"/>
  <c r="J35" i="1"/>
  <c r="K35" i="1"/>
  <c r="L35" i="1"/>
  <c r="M35" i="1"/>
  <c r="N35" i="1"/>
  <c r="C36" i="1"/>
  <c r="D36" i="1"/>
  <c r="E36" i="1"/>
  <c r="F36" i="1"/>
  <c r="G36" i="1"/>
  <c r="H36" i="1"/>
  <c r="I36" i="1"/>
  <c r="J36" i="1"/>
  <c r="K36" i="1"/>
  <c r="L36" i="1"/>
  <c r="M36" i="1"/>
  <c r="N36" i="1"/>
  <c r="C37" i="1"/>
  <c r="D37" i="1"/>
  <c r="E37" i="1"/>
  <c r="F37" i="1"/>
  <c r="G37" i="1"/>
  <c r="H37" i="1"/>
  <c r="I37" i="1"/>
  <c r="J37" i="1"/>
  <c r="K37" i="1"/>
  <c r="L37" i="1"/>
  <c r="M37" i="1"/>
  <c r="N37" i="1"/>
  <c r="C38" i="1"/>
  <c r="D38" i="1"/>
  <c r="E38" i="1"/>
  <c r="F38" i="1"/>
  <c r="G38" i="1"/>
  <c r="H38" i="1"/>
  <c r="I38" i="1"/>
  <c r="J38" i="1"/>
  <c r="K38" i="1"/>
  <c r="L38" i="1"/>
  <c r="M38" i="1"/>
  <c r="N38" i="1"/>
  <c r="C39" i="1"/>
  <c r="D39" i="1"/>
  <c r="E39" i="1"/>
  <c r="F39" i="1"/>
  <c r="G39" i="1"/>
  <c r="H39" i="1"/>
  <c r="I39" i="1"/>
  <c r="J39" i="1"/>
  <c r="K39" i="1"/>
  <c r="L39" i="1"/>
  <c r="M39" i="1"/>
  <c r="N39" i="1"/>
  <c r="C40" i="1"/>
  <c r="D40" i="1"/>
  <c r="E40" i="1"/>
  <c r="F40" i="1"/>
  <c r="G40" i="1"/>
  <c r="H40" i="1"/>
  <c r="I40" i="1"/>
  <c r="J40" i="1"/>
  <c r="K40" i="1"/>
  <c r="L40" i="1"/>
  <c r="M40" i="1"/>
  <c r="N40" i="1"/>
  <c r="D10" i="1"/>
  <c r="D8" i="1" s="1"/>
  <c r="E10" i="1"/>
  <c r="F10" i="1"/>
  <c r="G10" i="1"/>
  <c r="G8" i="1" s="1"/>
  <c r="H10" i="1"/>
  <c r="H8" i="1" s="1"/>
  <c r="I10" i="1"/>
  <c r="J10" i="1"/>
  <c r="K10" i="1"/>
  <c r="K8" i="1" s="1"/>
  <c r="L10" i="1"/>
  <c r="L8" i="1" s="1"/>
  <c r="M10" i="1"/>
  <c r="N10" i="1"/>
  <c r="C10" i="1"/>
  <c r="C8" i="1" s="1"/>
  <c r="H131" i="1" l="1"/>
  <c r="C41" i="1"/>
  <c r="G41" i="1"/>
  <c r="K41" i="1"/>
  <c r="E41" i="1"/>
  <c r="I41" i="1"/>
  <c r="E56" i="1"/>
  <c r="I56" i="1"/>
  <c r="E78" i="1"/>
  <c r="I78" i="1"/>
  <c r="M78" i="1"/>
  <c r="E100" i="1"/>
  <c r="I100" i="1"/>
  <c r="M100" i="1"/>
  <c r="E131" i="1"/>
  <c r="I131" i="1"/>
  <c r="M131" i="1"/>
  <c r="M41" i="1"/>
  <c r="M56" i="1"/>
  <c r="E67" i="1"/>
  <c r="I67" i="1"/>
  <c r="M67" i="1"/>
  <c r="J9" i="1"/>
  <c r="F57" i="1"/>
  <c r="N79" i="1"/>
  <c r="J79" i="1"/>
  <c r="F101" i="1"/>
  <c r="F8" i="1"/>
  <c r="E9" i="1"/>
  <c r="D41" i="1"/>
  <c r="H41" i="1"/>
  <c r="L41" i="1"/>
  <c r="D56" i="1"/>
  <c r="H56" i="1"/>
  <c r="L56" i="1"/>
  <c r="M57" i="1"/>
  <c r="I57" i="1"/>
  <c r="E57" i="1"/>
  <c r="D67" i="1"/>
  <c r="H67" i="1"/>
  <c r="L67" i="1"/>
  <c r="D78" i="1"/>
  <c r="H78" i="1"/>
  <c r="L78" i="1"/>
  <c r="M79" i="1"/>
  <c r="I79" i="1"/>
  <c r="E79" i="1"/>
  <c r="M101" i="1"/>
  <c r="I101" i="1"/>
  <c r="E101" i="1"/>
  <c r="M132" i="1"/>
  <c r="I132" i="1"/>
  <c r="E132" i="1"/>
  <c r="N9" i="1"/>
  <c r="N57" i="1"/>
  <c r="J101" i="1"/>
  <c r="J132" i="1"/>
  <c r="J8" i="1"/>
  <c r="M9" i="1"/>
  <c r="I8" i="1"/>
  <c r="L9" i="1"/>
  <c r="H9" i="1"/>
  <c r="D9" i="1"/>
  <c r="L57" i="1"/>
  <c r="H57" i="1"/>
  <c r="D57" i="1"/>
  <c r="L79" i="1"/>
  <c r="H79" i="1"/>
  <c r="D79" i="1"/>
  <c r="L101" i="1"/>
  <c r="H101" i="1"/>
  <c r="D101" i="1"/>
  <c r="L132" i="1"/>
  <c r="H132" i="1"/>
  <c r="D132" i="1"/>
  <c r="F9" i="1"/>
  <c r="J57" i="1"/>
  <c r="F79" i="1"/>
  <c r="N101" i="1"/>
  <c r="N132" i="1"/>
  <c r="F132" i="1"/>
  <c r="N8" i="1"/>
  <c r="I9" i="1"/>
  <c r="M8" i="1"/>
  <c r="E8" i="1"/>
  <c r="K9" i="1"/>
  <c r="G9" i="1"/>
  <c r="C9" i="1"/>
  <c r="F41" i="1"/>
  <c r="J41" i="1"/>
  <c r="N41" i="1"/>
  <c r="F56" i="1"/>
  <c r="J56" i="1"/>
  <c r="N56" i="1"/>
  <c r="K57" i="1"/>
  <c r="G57" i="1"/>
  <c r="C57" i="1"/>
  <c r="F67" i="1"/>
  <c r="J67" i="1"/>
  <c r="N67" i="1"/>
  <c r="F78" i="1"/>
  <c r="J78" i="1"/>
  <c r="N78" i="1"/>
  <c r="K79" i="1"/>
  <c r="G79" i="1"/>
  <c r="C79" i="1"/>
  <c r="F100" i="1"/>
  <c r="J100" i="1"/>
  <c r="N100" i="1"/>
  <c r="K101" i="1"/>
  <c r="G101" i="1"/>
  <c r="C101" i="1"/>
  <c r="F131" i="1"/>
  <c r="J131" i="1"/>
  <c r="N131" i="1"/>
  <c r="K132" i="1"/>
  <c r="G132" i="1"/>
  <c r="C132" i="1"/>
  <c r="C79" i="10"/>
  <c r="C67" i="10"/>
  <c r="C133" i="11"/>
  <c r="C102" i="11"/>
  <c r="C79" i="11"/>
  <c r="C67" i="11"/>
  <c r="C57" i="11"/>
  <c r="I6" i="1" l="1"/>
  <c r="C6" i="1"/>
  <c r="E6" i="1"/>
  <c r="G6" i="1"/>
  <c r="D6" i="1"/>
  <c r="M6" i="1"/>
  <c r="K6" i="1"/>
  <c r="H6" i="1"/>
  <c r="N6" i="1"/>
  <c r="J6" i="1"/>
  <c r="F6" i="1"/>
  <c r="L6" i="1"/>
  <c r="R169" i="18"/>
  <c r="R146" i="18"/>
  <c r="R154" i="18"/>
  <c r="R105" i="18"/>
  <c r="R116" i="18"/>
  <c r="R120" i="18"/>
  <c r="R123" i="18"/>
  <c r="R126" i="18"/>
  <c r="F72" i="18"/>
  <c r="M30" i="18"/>
  <c r="O176" i="17"/>
  <c r="B176" i="17"/>
  <c r="R174" i="18" s="1"/>
  <c r="O175" i="17"/>
  <c r="B175" i="17"/>
  <c r="R173" i="18" s="1"/>
  <c r="O174" i="17"/>
  <c r="B174" i="17"/>
  <c r="W171" i="19" s="1"/>
  <c r="O173" i="17"/>
  <c r="B173" i="17"/>
  <c r="O172" i="17"/>
  <c r="B172" i="17"/>
  <c r="R170" i="18" s="1"/>
  <c r="O171" i="17"/>
  <c r="B171" i="17"/>
  <c r="O170" i="17"/>
  <c r="B170" i="17"/>
  <c r="R168" i="18" s="1"/>
  <c r="O169" i="17"/>
  <c r="B169" i="17"/>
  <c r="R167" i="18" s="1"/>
  <c r="O168" i="17"/>
  <c r="B168" i="17"/>
  <c r="R166" i="18" s="1"/>
  <c r="O167" i="17"/>
  <c r="B167" i="17"/>
  <c r="R165" i="18" s="1"/>
  <c r="N166" i="17"/>
  <c r="M166" i="17"/>
  <c r="L166" i="17"/>
  <c r="K166" i="17"/>
  <c r="J166" i="17"/>
  <c r="I166" i="17"/>
  <c r="H166" i="17"/>
  <c r="G166" i="17"/>
  <c r="F166" i="17"/>
  <c r="E166" i="17"/>
  <c r="D166" i="17"/>
  <c r="C166" i="17"/>
  <c r="O165" i="17"/>
  <c r="B165" i="17"/>
  <c r="O164" i="17"/>
  <c r="B164" i="17"/>
  <c r="W161" i="19" s="1"/>
  <c r="O163" i="17"/>
  <c r="B163" i="17"/>
  <c r="O162" i="17"/>
  <c r="B162" i="17"/>
  <c r="O161" i="17"/>
  <c r="B161" i="17"/>
  <c r="O160" i="17"/>
  <c r="B160" i="17"/>
  <c r="O159" i="17"/>
  <c r="B159" i="17"/>
  <c r="O158" i="17"/>
  <c r="B158" i="17"/>
  <c r="O157" i="17"/>
  <c r="B157" i="17"/>
  <c r="O156" i="17"/>
  <c r="B156" i="17"/>
  <c r="W153" i="19" s="1"/>
  <c r="O155" i="17"/>
  <c r="B155" i="17"/>
  <c r="O154" i="17"/>
  <c r="B154" i="17"/>
  <c r="W151" i="19" s="1"/>
  <c r="O153" i="17"/>
  <c r="B153" i="17"/>
  <c r="O152" i="17"/>
  <c r="B152" i="17"/>
  <c r="W149" i="19" s="1"/>
  <c r="O151" i="17"/>
  <c r="B151" i="17"/>
  <c r="O150" i="17"/>
  <c r="B150" i="17"/>
  <c r="W147" i="19" s="1"/>
  <c r="O149" i="17"/>
  <c r="B149" i="17"/>
  <c r="O148" i="17"/>
  <c r="B148" i="17"/>
  <c r="W145" i="19" s="1"/>
  <c r="O147" i="17"/>
  <c r="B147" i="17"/>
  <c r="O146" i="17"/>
  <c r="B146" i="17"/>
  <c r="O145" i="17"/>
  <c r="B145" i="17"/>
  <c r="O144" i="17"/>
  <c r="B144" i="17"/>
  <c r="O143" i="17"/>
  <c r="B143" i="17"/>
  <c r="O142" i="17"/>
  <c r="B142" i="17"/>
  <c r="O141" i="17"/>
  <c r="B141" i="17"/>
  <c r="O140" i="17"/>
  <c r="B140" i="17"/>
  <c r="O139" i="17"/>
  <c r="B139" i="17"/>
  <c r="W136" i="19" s="1"/>
  <c r="O138" i="17"/>
  <c r="B138" i="17"/>
  <c r="O137" i="17"/>
  <c r="B137" i="17"/>
  <c r="W134" i="19" s="1"/>
  <c r="O136" i="17"/>
  <c r="B136" i="17"/>
  <c r="O135" i="17"/>
  <c r="B135" i="17"/>
  <c r="O134" i="17"/>
  <c r="B134" i="17"/>
  <c r="W131" i="19" s="1"/>
  <c r="N133" i="17"/>
  <c r="M133" i="17"/>
  <c r="L133" i="17"/>
  <c r="K133" i="17"/>
  <c r="J133" i="17"/>
  <c r="I133" i="17"/>
  <c r="H133" i="17"/>
  <c r="G133" i="17"/>
  <c r="F133" i="17"/>
  <c r="E133" i="17"/>
  <c r="D133" i="17"/>
  <c r="C133" i="17"/>
  <c r="N132" i="17"/>
  <c r="M132" i="17"/>
  <c r="L132" i="17"/>
  <c r="L131" i="17" s="1"/>
  <c r="K132" i="17"/>
  <c r="K131" i="17" s="1"/>
  <c r="J132" i="17"/>
  <c r="J131" i="17" s="1"/>
  <c r="I132" i="17"/>
  <c r="I131" i="17" s="1"/>
  <c r="H132" i="17"/>
  <c r="G132" i="17"/>
  <c r="G131" i="17" s="1"/>
  <c r="F132" i="17"/>
  <c r="E132" i="17"/>
  <c r="D132" i="17"/>
  <c r="C132" i="17"/>
  <c r="C131" i="17" s="1"/>
  <c r="N131" i="17"/>
  <c r="M131" i="17"/>
  <c r="O130" i="17"/>
  <c r="B130" i="17"/>
  <c r="R128" i="18" s="1"/>
  <c r="O129" i="17"/>
  <c r="B129" i="17"/>
  <c r="R127" i="18" s="1"/>
  <c r="O128" i="17"/>
  <c r="B128" i="17"/>
  <c r="O127" i="17"/>
  <c r="B127" i="17"/>
  <c r="R125" i="18" s="1"/>
  <c r="O126" i="17"/>
  <c r="B126" i="17"/>
  <c r="R124" i="18" s="1"/>
  <c r="O125" i="17"/>
  <c r="B125" i="17"/>
  <c r="O124" i="17"/>
  <c r="B124" i="17"/>
  <c r="R122" i="18" s="1"/>
  <c r="O123" i="17"/>
  <c r="B123" i="17"/>
  <c r="R121" i="18" s="1"/>
  <c r="O122" i="17"/>
  <c r="B122" i="17"/>
  <c r="O121" i="17"/>
  <c r="B121" i="17"/>
  <c r="R119" i="18" s="1"/>
  <c r="O120" i="17"/>
  <c r="B120" i="17"/>
  <c r="R118" i="18" s="1"/>
  <c r="O119" i="17"/>
  <c r="B119" i="17"/>
  <c r="R117" i="18" s="1"/>
  <c r="O118" i="17"/>
  <c r="B118" i="17"/>
  <c r="O117" i="17"/>
  <c r="B117" i="17"/>
  <c r="R115" i="18" s="1"/>
  <c r="O116" i="17"/>
  <c r="B116" i="17"/>
  <c r="R114" i="18" s="1"/>
  <c r="O115" i="17"/>
  <c r="B115" i="17"/>
  <c r="R113" i="18" s="1"/>
  <c r="O114" i="17"/>
  <c r="B114" i="17"/>
  <c r="R112" i="18" s="1"/>
  <c r="O113" i="17"/>
  <c r="B113" i="17"/>
  <c r="R111" i="18" s="1"/>
  <c r="O112" i="17"/>
  <c r="B112" i="17"/>
  <c r="R110" i="18" s="1"/>
  <c r="O111" i="17"/>
  <c r="B111" i="17"/>
  <c r="R109" i="18" s="1"/>
  <c r="O110" i="17"/>
  <c r="B110" i="17"/>
  <c r="R108" i="18" s="1"/>
  <c r="O109" i="17"/>
  <c r="B109" i="17"/>
  <c r="R107" i="18" s="1"/>
  <c r="O108" i="17"/>
  <c r="B108" i="17"/>
  <c r="R106" i="18" s="1"/>
  <c r="O107" i="17"/>
  <c r="B107" i="17"/>
  <c r="O106" i="17"/>
  <c r="B106" i="17"/>
  <c r="R104" i="18" s="1"/>
  <c r="O105" i="17"/>
  <c r="B105" i="17"/>
  <c r="R103" i="18" s="1"/>
  <c r="O104" i="17"/>
  <c r="B104" i="17"/>
  <c r="R102" i="18" s="1"/>
  <c r="O103" i="17"/>
  <c r="B103" i="17"/>
  <c r="R101" i="18" s="1"/>
  <c r="N102" i="17"/>
  <c r="M102" i="17"/>
  <c r="L102" i="17"/>
  <c r="K102" i="17"/>
  <c r="J102" i="17"/>
  <c r="I102" i="17"/>
  <c r="H102" i="17"/>
  <c r="G102" i="17"/>
  <c r="F102" i="17"/>
  <c r="E102" i="17"/>
  <c r="D102" i="17"/>
  <c r="C102" i="17"/>
  <c r="N101" i="17"/>
  <c r="N100" i="17" s="1"/>
  <c r="M101" i="17"/>
  <c r="M100" i="17" s="1"/>
  <c r="L101" i="17"/>
  <c r="L100" i="17" s="1"/>
  <c r="K101" i="17"/>
  <c r="K100" i="17" s="1"/>
  <c r="J101" i="17"/>
  <c r="J100" i="17" s="1"/>
  <c r="I101" i="17"/>
  <c r="I100" i="17" s="1"/>
  <c r="H101" i="17"/>
  <c r="G101" i="17"/>
  <c r="G100" i="17" s="1"/>
  <c r="F101" i="17"/>
  <c r="F100" i="17" s="1"/>
  <c r="E101" i="17"/>
  <c r="E100" i="17" s="1"/>
  <c r="D101" i="17"/>
  <c r="D100" i="17" s="1"/>
  <c r="C101" i="17"/>
  <c r="O99" i="17"/>
  <c r="B99" i="17"/>
  <c r="R97" i="18" s="1"/>
  <c r="O98" i="17"/>
  <c r="B98" i="17"/>
  <c r="O97" i="17"/>
  <c r="B97" i="17"/>
  <c r="O96" i="17"/>
  <c r="B96" i="17"/>
  <c r="O95" i="17"/>
  <c r="B95" i="17"/>
  <c r="O94" i="17"/>
  <c r="B94" i="17"/>
  <c r="R93" i="18" s="1"/>
  <c r="O93" i="17"/>
  <c r="B93" i="17"/>
  <c r="R92" i="18" s="1"/>
  <c r="O92" i="17"/>
  <c r="B92" i="17"/>
  <c r="R91" i="18" s="1"/>
  <c r="O91" i="17"/>
  <c r="B91" i="17"/>
  <c r="R90" i="18" s="1"/>
  <c r="O90" i="17"/>
  <c r="B90" i="17"/>
  <c r="O89" i="17"/>
  <c r="B89" i="17"/>
  <c r="R88" i="18" s="1"/>
  <c r="O88" i="17"/>
  <c r="B88" i="17"/>
  <c r="R87" i="18" s="1"/>
  <c r="O87" i="17"/>
  <c r="B87" i="17"/>
  <c r="R86" i="18" s="1"/>
  <c r="O86" i="17"/>
  <c r="B86" i="17"/>
  <c r="R85" i="18" s="1"/>
  <c r="O85" i="17"/>
  <c r="B85" i="17"/>
  <c r="R84" i="18" s="1"/>
  <c r="O84" i="17"/>
  <c r="B84" i="17"/>
  <c r="R83" i="18" s="1"/>
  <c r="O83" i="17"/>
  <c r="B83" i="17"/>
  <c r="R82" i="18" s="1"/>
  <c r="O82" i="17"/>
  <c r="B82" i="17"/>
  <c r="R81" i="18" s="1"/>
  <c r="O81" i="17"/>
  <c r="B81" i="17"/>
  <c r="O80" i="17"/>
  <c r="B80" i="17"/>
  <c r="R79" i="18" s="1"/>
  <c r="N79" i="17"/>
  <c r="M79" i="17"/>
  <c r="L79" i="17"/>
  <c r="L6" i="17" s="1"/>
  <c r="K79" i="17"/>
  <c r="J79" i="17"/>
  <c r="I79" i="17"/>
  <c r="H79" i="17"/>
  <c r="G79" i="17"/>
  <c r="F79" i="17"/>
  <c r="E79" i="17"/>
  <c r="D79" i="17"/>
  <c r="C79" i="17"/>
  <c r="N78" i="17"/>
  <c r="M78" i="17"/>
  <c r="L78" i="17"/>
  <c r="L77" i="17" s="1"/>
  <c r="K78" i="17"/>
  <c r="K77" i="17" s="1"/>
  <c r="J78" i="17"/>
  <c r="I78" i="17"/>
  <c r="I77" i="17" s="1"/>
  <c r="H78" i="17"/>
  <c r="H77" i="17" s="1"/>
  <c r="G78" i="17"/>
  <c r="G77" i="17" s="1"/>
  <c r="F78" i="17"/>
  <c r="E78" i="17"/>
  <c r="E77" i="17" s="1"/>
  <c r="D78" i="17"/>
  <c r="C78" i="17"/>
  <c r="N77" i="17"/>
  <c r="M77" i="17"/>
  <c r="J77" i="17"/>
  <c r="F77" i="17"/>
  <c r="O76" i="17"/>
  <c r="B76" i="17"/>
  <c r="O75" i="17"/>
  <c r="B75" i="17"/>
  <c r="O74" i="17"/>
  <c r="B74" i="17"/>
  <c r="R73" i="18" s="1"/>
  <c r="O73" i="17"/>
  <c r="B73" i="17"/>
  <c r="R72" i="18" s="1"/>
  <c r="O72" i="17"/>
  <c r="B72" i="17"/>
  <c r="R71" i="18" s="1"/>
  <c r="O71" i="17"/>
  <c r="B71" i="17"/>
  <c r="R70" i="18" s="1"/>
  <c r="O70" i="17"/>
  <c r="B70" i="17"/>
  <c r="R69" i="18" s="1"/>
  <c r="O69" i="17"/>
  <c r="B69" i="17"/>
  <c r="O68" i="17"/>
  <c r="B68" i="17"/>
  <c r="R67" i="18" s="1"/>
  <c r="N67" i="17"/>
  <c r="N6" i="17" s="1"/>
  <c r="M67" i="17"/>
  <c r="L67" i="17"/>
  <c r="K67" i="17"/>
  <c r="J67" i="17"/>
  <c r="I67" i="17"/>
  <c r="H67" i="17"/>
  <c r="G67" i="17"/>
  <c r="F67" i="17"/>
  <c r="E67" i="17"/>
  <c r="D67" i="17"/>
  <c r="C67" i="17"/>
  <c r="N66" i="17"/>
  <c r="M66" i="17"/>
  <c r="M65" i="17" s="1"/>
  <c r="L66" i="17"/>
  <c r="L65" i="17" s="1"/>
  <c r="K66" i="17"/>
  <c r="J66" i="17"/>
  <c r="J65" i="17" s="1"/>
  <c r="I66" i="17"/>
  <c r="I65" i="17" s="1"/>
  <c r="H66" i="17"/>
  <c r="H65" i="17" s="1"/>
  <c r="G66" i="17"/>
  <c r="G65" i="17" s="1"/>
  <c r="F66" i="17"/>
  <c r="F65" i="17" s="1"/>
  <c r="E66" i="17"/>
  <c r="E65" i="17" s="1"/>
  <c r="D66" i="17"/>
  <c r="C66" i="17"/>
  <c r="N65" i="17"/>
  <c r="O64" i="17"/>
  <c r="B64" i="17"/>
  <c r="R63" i="18" s="1"/>
  <c r="O63" i="17"/>
  <c r="B63" i="17"/>
  <c r="R62" i="18" s="1"/>
  <c r="O62" i="17"/>
  <c r="B62" i="17"/>
  <c r="R61" i="18" s="1"/>
  <c r="O61" i="17"/>
  <c r="B61" i="17"/>
  <c r="R60" i="18" s="1"/>
  <c r="O60" i="17"/>
  <c r="B60" i="17"/>
  <c r="R59" i="18" s="1"/>
  <c r="O59" i="17"/>
  <c r="B59" i="17"/>
  <c r="R58" i="18" s="1"/>
  <c r="O58" i="17"/>
  <c r="B58" i="17"/>
  <c r="N57" i="17"/>
  <c r="M57" i="17"/>
  <c r="M6" i="17" s="1"/>
  <c r="L57" i="17"/>
  <c r="K57" i="17"/>
  <c r="J57" i="17"/>
  <c r="I57" i="17"/>
  <c r="H57" i="17"/>
  <c r="G57" i="17"/>
  <c r="G6" i="17" s="1"/>
  <c r="F57" i="17"/>
  <c r="E57" i="17"/>
  <c r="D57" i="17"/>
  <c r="C57" i="17"/>
  <c r="O57" i="17" s="1"/>
  <c r="N56" i="17"/>
  <c r="M56" i="17"/>
  <c r="L56" i="17"/>
  <c r="L55" i="17" s="1"/>
  <c r="K56" i="17"/>
  <c r="J56" i="17"/>
  <c r="J55" i="17" s="1"/>
  <c r="I56" i="17"/>
  <c r="H56" i="17"/>
  <c r="H55" i="17" s="1"/>
  <c r="G56" i="17"/>
  <c r="G55" i="17" s="1"/>
  <c r="F56" i="17"/>
  <c r="F55" i="17" s="1"/>
  <c r="E56" i="17"/>
  <c r="D56" i="17"/>
  <c r="D55" i="17" s="1"/>
  <c r="C56" i="17"/>
  <c r="N55" i="17"/>
  <c r="O54" i="17"/>
  <c r="B54" i="17"/>
  <c r="R53" i="18" s="1"/>
  <c r="O53" i="17"/>
  <c r="B53" i="17"/>
  <c r="R52" i="18" s="1"/>
  <c r="O52" i="17"/>
  <c r="B52" i="17"/>
  <c r="R51" i="18" s="1"/>
  <c r="O51" i="17"/>
  <c r="B51" i="17"/>
  <c r="R50" i="18" s="1"/>
  <c r="O50" i="17"/>
  <c r="B50" i="17"/>
  <c r="R49" i="18" s="1"/>
  <c r="O49" i="17"/>
  <c r="B49" i="17"/>
  <c r="R48" i="18" s="1"/>
  <c r="O48" i="17"/>
  <c r="B48" i="17"/>
  <c r="R47" i="18" s="1"/>
  <c r="O47" i="17"/>
  <c r="B47" i="17"/>
  <c r="R46" i="18" s="1"/>
  <c r="O46" i="17"/>
  <c r="B46" i="17"/>
  <c r="R45" i="18" s="1"/>
  <c r="O45" i="17"/>
  <c r="B45" i="17"/>
  <c r="R44" i="18" s="1"/>
  <c r="O44" i="17"/>
  <c r="B44" i="17"/>
  <c r="R43" i="18" s="1"/>
  <c r="O43" i="17"/>
  <c r="B43" i="17"/>
  <c r="R42" i="18" s="1"/>
  <c r="O42" i="17"/>
  <c r="B42" i="17"/>
  <c r="R41" i="18" s="1"/>
  <c r="N41" i="17"/>
  <c r="M41" i="17"/>
  <c r="L41" i="17"/>
  <c r="K41" i="17"/>
  <c r="J41" i="17"/>
  <c r="I41" i="17"/>
  <c r="H41" i="17"/>
  <c r="G41" i="17"/>
  <c r="F41" i="17"/>
  <c r="E41" i="17"/>
  <c r="D41" i="17"/>
  <c r="C41" i="17"/>
  <c r="O40" i="17"/>
  <c r="B40" i="17"/>
  <c r="R39" i="18" s="1"/>
  <c r="O39" i="17"/>
  <c r="B39" i="17"/>
  <c r="R38" i="18" s="1"/>
  <c r="O38" i="17"/>
  <c r="B38" i="17"/>
  <c r="R37" i="18" s="1"/>
  <c r="O37" i="17"/>
  <c r="B37" i="17"/>
  <c r="R36" i="18" s="1"/>
  <c r="O36" i="17"/>
  <c r="B36" i="17"/>
  <c r="R35" i="18" s="1"/>
  <c r="O35" i="17"/>
  <c r="B35" i="17"/>
  <c r="R34" i="18" s="1"/>
  <c r="O34" i="17"/>
  <c r="B34" i="17"/>
  <c r="R33" i="18" s="1"/>
  <c r="O33" i="17"/>
  <c r="B33" i="17"/>
  <c r="R32" i="18" s="1"/>
  <c r="O32" i="17"/>
  <c r="B32" i="17"/>
  <c r="O31" i="17"/>
  <c r="B31" i="17"/>
  <c r="R30" i="18" s="1"/>
  <c r="O30" i="17"/>
  <c r="B30" i="17"/>
  <c r="R29" i="18" s="1"/>
  <c r="O29" i="17"/>
  <c r="B29" i="17"/>
  <c r="R28" i="18" s="1"/>
  <c r="O28" i="17"/>
  <c r="B28" i="17"/>
  <c r="R27" i="18" s="1"/>
  <c r="O27" i="17"/>
  <c r="B27" i="17"/>
  <c r="R26" i="18" s="1"/>
  <c r="O26" i="17"/>
  <c r="B26" i="17"/>
  <c r="R25" i="18" s="1"/>
  <c r="O25" i="17"/>
  <c r="B25" i="17"/>
  <c r="R24" i="18" s="1"/>
  <c r="O24" i="17"/>
  <c r="B24" i="17"/>
  <c r="R23" i="18" s="1"/>
  <c r="O23" i="17"/>
  <c r="B23" i="17"/>
  <c r="R22" i="18" s="1"/>
  <c r="O22" i="17"/>
  <c r="B22" i="17"/>
  <c r="R21" i="18" s="1"/>
  <c r="O21" i="17"/>
  <c r="B21" i="17"/>
  <c r="R20" i="18" s="1"/>
  <c r="O20" i="17"/>
  <c r="B20" i="17"/>
  <c r="R19" i="18" s="1"/>
  <c r="O19" i="17"/>
  <c r="B19" i="17"/>
  <c r="R18" i="18" s="1"/>
  <c r="O18" i="17"/>
  <c r="B18" i="17"/>
  <c r="O17" i="17"/>
  <c r="B17" i="17"/>
  <c r="R16" i="18" s="1"/>
  <c r="O16" i="17"/>
  <c r="B16" i="17"/>
  <c r="R15" i="18" s="1"/>
  <c r="O15" i="17"/>
  <c r="B15" i="17"/>
  <c r="R14" i="18" s="1"/>
  <c r="O14" i="17"/>
  <c r="B14" i="17"/>
  <c r="R13" i="18" s="1"/>
  <c r="O13" i="17"/>
  <c r="B13" i="17"/>
  <c r="R12" i="18" s="1"/>
  <c r="O12" i="17"/>
  <c r="B12" i="17"/>
  <c r="R11" i="18" s="1"/>
  <c r="O11" i="17"/>
  <c r="B11" i="17"/>
  <c r="R10" i="18" s="1"/>
  <c r="O10" i="17"/>
  <c r="B10" i="17"/>
  <c r="R9" i="18" s="1"/>
  <c r="O9" i="17"/>
  <c r="N8" i="17"/>
  <c r="N7" i="17" s="1"/>
  <c r="M8" i="17"/>
  <c r="M7" i="17" s="1"/>
  <c r="L8" i="17"/>
  <c r="L7" i="17" s="1"/>
  <c r="K8" i="17"/>
  <c r="K7" i="17" s="1"/>
  <c r="J8" i="17"/>
  <c r="J7" i="17" s="1"/>
  <c r="I8" i="17"/>
  <c r="I7" i="17" s="1"/>
  <c r="H8" i="17"/>
  <c r="G8" i="17"/>
  <c r="G7" i="17" s="1"/>
  <c r="F8" i="17"/>
  <c r="F7" i="17" s="1"/>
  <c r="E8" i="17"/>
  <c r="E7" i="17" s="1"/>
  <c r="D8" i="17"/>
  <c r="D7" i="17" s="1"/>
  <c r="C8" i="17"/>
  <c r="J6" i="17"/>
  <c r="O176" i="16"/>
  <c r="B176" i="16"/>
  <c r="Q174" i="18" s="1"/>
  <c r="O175" i="16"/>
  <c r="B175" i="16"/>
  <c r="Q173" i="18" s="1"/>
  <c r="O174" i="16"/>
  <c r="B174" i="16"/>
  <c r="O173" i="16"/>
  <c r="B173" i="16"/>
  <c r="O172" i="16"/>
  <c r="B172" i="16"/>
  <c r="Q170" i="18" s="1"/>
  <c r="O171" i="16"/>
  <c r="B171" i="16"/>
  <c r="Q169" i="18" s="1"/>
  <c r="O170" i="16"/>
  <c r="B170" i="16"/>
  <c r="Q168" i="18" s="1"/>
  <c r="O169" i="16"/>
  <c r="B169" i="16"/>
  <c r="Q167" i="18" s="1"/>
  <c r="O168" i="16"/>
  <c r="B168" i="16"/>
  <c r="Q166" i="18" s="1"/>
  <c r="O167" i="16"/>
  <c r="B167" i="16"/>
  <c r="Q165" i="18" s="1"/>
  <c r="N166" i="16"/>
  <c r="M166" i="16"/>
  <c r="L166" i="16"/>
  <c r="K166" i="16"/>
  <c r="J166" i="16"/>
  <c r="I166" i="16"/>
  <c r="H166" i="16"/>
  <c r="G166" i="16"/>
  <c r="F166" i="16"/>
  <c r="E166" i="16"/>
  <c r="D166" i="16"/>
  <c r="C166" i="16"/>
  <c r="O165" i="16"/>
  <c r="B165" i="16"/>
  <c r="O164" i="16"/>
  <c r="B164" i="16"/>
  <c r="O163" i="16"/>
  <c r="B163" i="16"/>
  <c r="O162" i="16"/>
  <c r="B162" i="16"/>
  <c r="O161" i="16"/>
  <c r="B161" i="16"/>
  <c r="O160" i="16"/>
  <c r="B160" i="16"/>
  <c r="O159" i="16"/>
  <c r="B159" i="16"/>
  <c r="O158" i="16"/>
  <c r="B158" i="16"/>
  <c r="O157" i="16"/>
  <c r="B157" i="16"/>
  <c r="O156" i="16"/>
  <c r="B156" i="16"/>
  <c r="O155" i="16"/>
  <c r="B155" i="16"/>
  <c r="O154" i="16"/>
  <c r="B154" i="16"/>
  <c r="O153" i="16"/>
  <c r="B153" i="16"/>
  <c r="O152" i="16"/>
  <c r="B152" i="16"/>
  <c r="O151" i="16"/>
  <c r="B151" i="16"/>
  <c r="O150" i="16"/>
  <c r="B150" i="16"/>
  <c r="O149" i="16"/>
  <c r="B149" i="16"/>
  <c r="O148" i="16"/>
  <c r="B148" i="16"/>
  <c r="O147" i="16"/>
  <c r="B147" i="16"/>
  <c r="O146" i="16"/>
  <c r="B146" i="16"/>
  <c r="O145" i="16"/>
  <c r="B145" i="16"/>
  <c r="O144" i="16"/>
  <c r="B144" i="16"/>
  <c r="O143" i="16"/>
  <c r="B143" i="16"/>
  <c r="O142" i="16"/>
  <c r="B142" i="16"/>
  <c r="O141" i="16"/>
  <c r="B141" i="16"/>
  <c r="O140" i="16"/>
  <c r="B140" i="16"/>
  <c r="O139" i="16"/>
  <c r="B139" i="16"/>
  <c r="O138" i="16"/>
  <c r="B138" i="16"/>
  <c r="O137" i="16"/>
  <c r="B137" i="16"/>
  <c r="O136" i="16"/>
  <c r="B136" i="16"/>
  <c r="O135" i="16"/>
  <c r="B135" i="16"/>
  <c r="O134" i="16"/>
  <c r="B134" i="16"/>
  <c r="N133" i="16"/>
  <c r="M133" i="16"/>
  <c r="L133" i="16"/>
  <c r="K133" i="16"/>
  <c r="J133" i="16"/>
  <c r="I133" i="16"/>
  <c r="H133" i="16"/>
  <c r="G133" i="16"/>
  <c r="F133" i="16"/>
  <c r="E133" i="16"/>
  <c r="D133" i="16"/>
  <c r="C133" i="16"/>
  <c r="N132" i="16"/>
  <c r="M132" i="16"/>
  <c r="L132" i="16"/>
  <c r="L131" i="16" s="1"/>
  <c r="K132" i="16"/>
  <c r="K131" i="16" s="1"/>
  <c r="J132" i="16"/>
  <c r="J131" i="16" s="1"/>
  <c r="I132" i="16"/>
  <c r="I131" i="16" s="1"/>
  <c r="H132" i="16"/>
  <c r="H131" i="16" s="1"/>
  <c r="G132" i="16"/>
  <c r="G131" i="16" s="1"/>
  <c r="F132" i="16"/>
  <c r="E132" i="16"/>
  <c r="D132" i="16"/>
  <c r="D131" i="16" s="1"/>
  <c r="C132" i="16"/>
  <c r="N131" i="16"/>
  <c r="M131" i="16"/>
  <c r="O130" i="16"/>
  <c r="B130" i="16"/>
  <c r="Q128" i="18" s="1"/>
  <c r="O129" i="16"/>
  <c r="B129" i="16"/>
  <c r="Q127" i="18" s="1"/>
  <c r="O128" i="16"/>
  <c r="B128" i="16"/>
  <c r="Q126" i="18" s="1"/>
  <c r="O127" i="16"/>
  <c r="B127" i="16"/>
  <c r="Q125" i="18" s="1"/>
  <c r="O126" i="16"/>
  <c r="B126" i="16"/>
  <c r="Q124" i="18" s="1"/>
  <c r="O125" i="16"/>
  <c r="B125" i="16"/>
  <c r="Q123" i="18" s="1"/>
  <c r="O124" i="16"/>
  <c r="B124" i="16"/>
  <c r="Q122" i="18" s="1"/>
  <c r="O123" i="16"/>
  <c r="B123" i="16"/>
  <c r="Q121" i="18" s="1"/>
  <c r="O122" i="16"/>
  <c r="B122" i="16"/>
  <c r="Q120" i="18" s="1"/>
  <c r="O121" i="16"/>
  <c r="B121" i="16"/>
  <c r="Q119" i="18" s="1"/>
  <c r="O120" i="16"/>
  <c r="B120" i="16"/>
  <c r="Q118" i="18" s="1"/>
  <c r="O119" i="16"/>
  <c r="B119" i="16"/>
  <c r="Q117" i="18" s="1"/>
  <c r="O118" i="16"/>
  <c r="B118" i="16"/>
  <c r="Q116" i="18" s="1"/>
  <c r="O117" i="16"/>
  <c r="B117" i="16"/>
  <c r="Q115" i="18" s="1"/>
  <c r="O116" i="16"/>
  <c r="B116" i="16"/>
  <c r="Q114" i="18" s="1"/>
  <c r="O115" i="16"/>
  <c r="B115" i="16"/>
  <c r="Q113" i="18" s="1"/>
  <c r="O114" i="16"/>
  <c r="B114" i="16"/>
  <c r="Q112" i="18" s="1"/>
  <c r="O113" i="16"/>
  <c r="B113" i="16"/>
  <c r="Q111" i="18" s="1"/>
  <c r="O112" i="16"/>
  <c r="B112" i="16"/>
  <c r="Q110" i="18" s="1"/>
  <c r="O111" i="16"/>
  <c r="B111" i="16"/>
  <c r="Q109" i="18" s="1"/>
  <c r="O110" i="16"/>
  <c r="B110" i="16"/>
  <c r="Q108" i="18" s="1"/>
  <c r="O109" i="16"/>
  <c r="B109" i="16"/>
  <c r="Q107" i="18" s="1"/>
  <c r="O108" i="16"/>
  <c r="B108" i="16"/>
  <c r="Q106" i="18" s="1"/>
  <c r="O107" i="16"/>
  <c r="B107" i="16"/>
  <c r="Q105" i="18" s="1"/>
  <c r="O106" i="16"/>
  <c r="B106" i="16"/>
  <c r="Q104" i="18" s="1"/>
  <c r="O105" i="16"/>
  <c r="B105" i="16"/>
  <c r="Q103" i="18" s="1"/>
  <c r="O104" i="16"/>
  <c r="B104" i="16"/>
  <c r="Q102" i="18" s="1"/>
  <c r="O103" i="16"/>
  <c r="B103" i="16"/>
  <c r="Q101" i="18" s="1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N101" i="16"/>
  <c r="N100" i="16" s="1"/>
  <c r="M101" i="16"/>
  <c r="M100" i="16" s="1"/>
  <c r="L101" i="16"/>
  <c r="L100" i="16" s="1"/>
  <c r="K101" i="16"/>
  <c r="K100" i="16" s="1"/>
  <c r="J101" i="16"/>
  <c r="J100" i="16" s="1"/>
  <c r="I101" i="16"/>
  <c r="I100" i="16" s="1"/>
  <c r="H101" i="16"/>
  <c r="G101" i="16"/>
  <c r="F101" i="16"/>
  <c r="F100" i="16" s="1"/>
  <c r="E101" i="16"/>
  <c r="E100" i="16" s="1"/>
  <c r="D101" i="16"/>
  <c r="D100" i="16" s="1"/>
  <c r="C101" i="16"/>
  <c r="G100" i="16"/>
  <c r="O99" i="16"/>
  <c r="B99" i="16"/>
  <c r="Q97" i="18" s="1"/>
  <c r="O98" i="16"/>
  <c r="B98" i="16"/>
  <c r="O97" i="16"/>
  <c r="B97" i="16"/>
  <c r="O96" i="16"/>
  <c r="B96" i="16"/>
  <c r="O95" i="16"/>
  <c r="B95" i="16"/>
  <c r="O94" i="16"/>
  <c r="B94" i="16"/>
  <c r="Q93" i="18" s="1"/>
  <c r="O93" i="16"/>
  <c r="B93" i="16"/>
  <c r="Q92" i="18" s="1"/>
  <c r="O92" i="16"/>
  <c r="B92" i="16"/>
  <c r="Q91" i="18" s="1"/>
  <c r="O91" i="16"/>
  <c r="B91" i="16"/>
  <c r="Q90" i="18" s="1"/>
  <c r="O90" i="16"/>
  <c r="B90" i="16"/>
  <c r="Q89" i="18" s="1"/>
  <c r="O89" i="16"/>
  <c r="B89" i="16"/>
  <c r="Q88" i="18" s="1"/>
  <c r="O88" i="16"/>
  <c r="B88" i="16"/>
  <c r="Q87" i="18" s="1"/>
  <c r="O87" i="16"/>
  <c r="B87" i="16"/>
  <c r="Q86" i="18" s="1"/>
  <c r="O86" i="16"/>
  <c r="B86" i="16"/>
  <c r="O85" i="16"/>
  <c r="B85" i="16"/>
  <c r="Q84" i="18" s="1"/>
  <c r="O84" i="16"/>
  <c r="B84" i="16"/>
  <c r="Q83" i="18" s="1"/>
  <c r="O83" i="16"/>
  <c r="B83" i="16"/>
  <c r="Q82" i="18" s="1"/>
  <c r="O82" i="16"/>
  <c r="B82" i="16"/>
  <c r="Q81" i="18" s="1"/>
  <c r="O81" i="16"/>
  <c r="B81" i="16"/>
  <c r="O80" i="16"/>
  <c r="B80" i="16"/>
  <c r="Q79" i="18" s="1"/>
  <c r="N79" i="16"/>
  <c r="M79" i="16"/>
  <c r="L79" i="16"/>
  <c r="K79" i="16"/>
  <c r="J79" i="16"/>
  <c r="I79" i="16"/>
  <c r="H79" i="16"/>
  <c r="G79" i="16"/>
  <c r="F79" i="16"/>
  <c r="E79" i="16"/>
  <c r="D79" i="16"/>
  <c r="C79" i="16"/>
  <c r="N78" i="16"/>
  <c r="M78" i="16"/>
  <c r="L78" i="16"/>
  <c r="L77" i="16" s="1"/>
  <c r="K78" i="16"/>
  <c r="J78" i="16"/>
  <c r="I78" i="16"/>
  <c r="H78" i="16"/>
  <c r="G78" i="16"/>
  <c r="G77" i="16" s="1"/>
  <c r="F78" i="16"/>
  <c r="E78" i="16"/>
  <c r="E77" i="16" s="1"/>
  <c r="D78" i="16"/>
  <c r="D77" i="16" s="1"/>
  <c r="C78" i="16"/>
  <c r="N77" i="16"/>
  <c r="M77" i="16"/>
  <c r="J77" i="16"/>
  <c r="I77" i="16"/>
  <c r="F77" i="16"/>
  <c r="O76" i="16"/>
  <c r="B76" i="16"/>
  <c r="O75" i="16"/>
  <c r="B75" i="16"/>
  <c r="O74" i="16"/>
  <c r="B74" i="16"/>
  <c r="Q73" i="18" s="1"/>
  <c r="O73" i="16"/>
  <c r="B73" i="16"/>
  <c r="Q72" i="18" s="1"/>
  <c r="O72" i="16"/>
  <c r="B72" i="16"/>
  <c r="Q71" i="18" s="1"/>
  <c r="O71" i="16"/>
  <c r="B71" i="16"/>
  <c r="Q70" i="18" s="1"/>
  <c r="O70" i="16"/>
  <c r="B70" i="16"/>
  <c r="Q69" i="18" s="1"/>
  <c r="O69" i="16"/>
  <c r="B69" i="16"/>
  <c r="O68" i="16"/>
  <c r="B68" i="16"/>
  <c r="N67" i="16"/>
  <c r="M67" i="16"/>
  <c r="L67" i="16"/>
  <c r="K67" i="16"/>
  <c r="J67" i="16"/>
  <c r="J6" i="16" s="1"/>
  <c r="I67" i="16"/>
  <c r="H67" i="16"/>
  <c r="G67" i="16"/>
  <c r="F67" i="16"/>
  <c r="E67" i="16"/>
  <c r="D67" i="16"/>
  <c r="C67" i="16"/>
  <c r="N66" i="16"/>
  <c r="M66" i="16"/>
  <c r="L66" i="16"/>
  <c r="L65" i="16" s="1"/>
  <c r="K66" i="16"/>
  <c r="J66" i="16"/>
  <c r="J65" i="16" s="1"/>
  <c r="I66" i="16"/>
  <c r="I65" i="16" s="1"/>
  <c r="H66" i="16"/>
  <c r="H65" i="16" s="1"/>
  <c r="G66" i="16"/>
  <c r="F66" i="16"/>
  <c r="F65" i="16" s="1"/>
  <c r="E66" i="16"/>
  <c r="D66" i="16"/>
  <c r="D65" i="16" s="1"/>
  <c r="C66" i="16"/>
  <c r="N65" i="16"/>
  <c r="M65" i="16"/>
  <c r="G65" i="16"/>
  <c r="E65" i="16"/>
  <c r="O64" i="16"/>
  <c r="B64" i="16"/>
  <c r="Q63" i="18" s="1"/>
  <c r="O63" i="16"/>
  <c r="B63" i="16"/>
  <c r="Q62" i="18" s="1"/>
  <c r="O62" i="16"/>
  <c r="B62" i="16"/>
  <c r="Q61" i="18" s="1"/>
  <c r="O61" i="16"/>
  <c r="B61" i="16"/>
  <c r="Q60" i="18" s="1"/>
  <c r="O60" i="16"/>
  <c r="B60" i="16"/>
  <c r="Q59" i="18" s="1"/>
  <c r="O59" i="16"/>
  <c r="B59" i="16"/>
  <c r="Q58" i="18" s="1"/>
  <c r="O58" i="16"/>
  <c r="B58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N56" i="16"/>
  <c r="M56" i="16"/>
  <c r="L56" i="16"/>
  <c r="L55" i="16" s="1"/>
  <c r="K56" i="16"/>
  <c r="K55" i="16" s="1"/>
  <c r="J56" i="16"/>
  <c r="J55" i="16" s="1"/>
  <c r="I56" i="16"/>
  <c r="H56" i="16"/>
  <c r="H55" i="16" s="1"/>
  <c r="G56" i="16"/>
  <c r="F56" i="16"/>
  <c r="F55" i="16" s="1"/>
  <c r="E56" i="16"/>
  <c r="D56" i="16"/>
  <c r="D55" i="16" s="1"/>
  <c r="C56" i="16"/>
  <c r="N55" i="16"/>
  <c r="I55" i="16"/>
  <c r="O54" i="16"/>
  <c r="B54" i="16"/>
  <c r="Q53" i="18" s="1"/>
  <c r="O53" i="16"/>
  <c r="B53" i="16"/>
  <c r="Q52" i="18" s="1"/>
  <c r="O52" i="16"/>
  <c r="B52" i="16"/>
  <c r="Q51" i="18" s="1"/>
  <c r="O51" i="16"/>
  <c r="B51" i="16"/>
  <c r="Q50" i="18" s="1"/>
  <c r="O50" i="16"/>
  <c r="B50" i="16"/>
  <c r="Q49" i="18" s="1"/>
  <c r="O49" i="16"/>
  <c r="B49" i="16"/>
  <c r="Q48" i="18" s="1"/>
  <c r="O48" i="16"/>
  <c r="B48" i="16"/>
  <c r="Q47" i="18" s="1"/>
  <c r="O47" i="16"/>
  <c r="B47" i="16"/>
  <c r="Q46" i="18" s="1"/>
  <c r="O46" i="16"/>
  <c r="B46" i="16"/>
  <c r="Q45" i="18" s="1"/>
  <c r="O45" i="16"/>
  <c r="B45" i="16"/>
  <c r="Q44" i="18" s="1"/>
  <c r="O44" i="16"/>
  <c r="B44" i="16"/>
  <c r="Q43" i="18" s="1"/>
  <c r="O43" i="16"/>
  <c r="B43" i="16"/>
  <c r="Q42" i="18" s="1"/>
  <c r="O42" i="16"/>
  <c r="B42" i="16"/>
  <c r="Q41" i="18" s="1"/>
  <c r="N41" i="16"/>
  <c r="M41" i="16"/>
  <c r="L41" i="16"/>
  <c r="K41" i="16"/>
  <c r="J41" i="16"/>
  <c r="I41" i="16"/>
  <c r="H41" i="16"/>
  <c r="G41" i="16"/>
  <c r="F41" i="16"/>
  <c r="E41" i="16"/>
  <c r="D41" i="16"/>
  <c r="C41" i="16"/>
  <c r="O40" i="16"/>
  <c r="B40" i="16"/>
  <c r="Q39" i="18" s="1"/>
  <c r="O39" i="16"/>
  <c r="B39" i="16"/>
  <c r="Q38" i="18" s="1"/>
  <c r="O38" i="16"/>
  <c r="B38" i="16"/>
  <c r="Q37" i="18" s="1"/>
  <c r="O37" i="16"/>
  <c r="B37" i="16"/>
  <c r="Q36" i="18" s="1"/>
  <c r="O36" i="16"/>
  <c r="B36" i="16"/>
  <c r="Q35" i="18" s="1"/>
  <c r="O35" i="16"/>
  <c r="B35" i="16"/>
  <c r="Q34" i="18" s="1"/>
  <c r="O34" i="16"/>
  <c r="B34" i="16"/>
  <c r="Q33" i="18" s="1"/>
  <c r="O33" i="16"/>
  <c r="B33" i="16"/>
  <c r="Q32" i="18" s="1"/>
  <c r="O32" i="16"/>
  <c r="B32" i="16"/>
  <c r="O31" i="16"/>
  <c r="B31" i="16"/>
  <c r="Q30" i="18" s="1"/>
  <c r="O30" i="16"/>
  <c r="B30" i="16"/>
  <c r="Q29" i="18" s="1"/>
  <c r="O29" i="16"/>
  <c r="B29" i="16"/>
  <c r="Q28" i="18" s="1"/>
  <c r="O28" i="16"/>
  <c r="B28" i="16"/>
  <c r="Q27" i="18" s="1"/>
  <c r="O27" i="16"/>
  <c r="B27" i="16"/>
  <c r="Q26" i="18" s="1"/>
  <c r="O26" i="16"/>
  <c r="B26" i="16"/>
  <c r="Q25" i="18" s="1"/>
  <c r="O25" i="16"/>
  <c r="B25" i="16"/>
  <c r="Q24" i="18" s="1"/>
  <c r="O24" i="16"/>
  <c r="B24" i="16"/>
  <c r="Q23" i="18" s="1"/>
  <c r="O23" i="16"/>
  <c r="B23" i="16"/>
  <c r="Q22" i="18" s="1"/>
  <c r="O22" i="16"/>
  <c r="B22" i="16"/>
  <c r="Q21" i="18" s="1"/>
  <c r="O21" i="16"/>
  <c r="B21" i="16"/>
  <c r="Q20" i="18" s="1"/>
  <c r="O20" i="16"/>
  <c r="B20" i="16"/>
  <c r="Q19" i="18" s="1"/>
  <c r="O19" i="16"/>
  <c r="B19" i="16"/>
  <c r="O18" i="16"/>
  <c r="B18" i="16"/>
  <c r="O17" i="16"/>
  <c r="B17" i="16"/>
  <c r="Q16" i="18" s="1"/>
  <c r="O16" i="16"/>
  <c r="B16" i="16"/>
  <c r="Q15" i="18" s="1"/>
  <c r="O15" i="16"/>
  <c r="B15" i="16"/>
  <c r="Q14" i="18" s="1"/>
  <c r="O14" i="16"/>
  <c r="B14" i="16"/>
  <c r="O13" i="16"/>
  <c r="B13" i="16"/>
  <c r="Q12" i="18" s="1"/>
  <c r="O12" i="16"/>
  <c r="B12" i="16"/>
  <c r="Q11" i="18" s="1"/>
  <c r="O11" i="16"/>
  <c r="B11" i="16"/>
  <c r="Q10" i="18" s="1"/>
  <c r="O10" i="16"/>
  <c r="B10" i="16"/>
  <c r="Q9" i="18" s="1"/>
  <c r="L6" i="16"/>
  <c r="N8" i="16"/>
  <c r="N7" i="16" s="1"/>
  <c r="M8" i="16"/>
  <c r="M7" i="16" s="1"/>
  <c r="L8" i="16"/>
  <c r="L7" i="16" s="1"/>
  <c r="K8" i="16"/>
  <c r="J8" i="16"/>
  <c r="J7" i="16" s="1"/>
  <c r="I8" i="16"/>
  <c r="I7" i="16" s="1"/>
  <c r="H8" i="16"/>
  <c r="G8" i="16"/>
  <c r="G7" i="16" s="1"/>
  <c r="F8" i="16"/>
  <c r="F7" i="16" s="1"/>
  <c r="E8" i="16"/>
  <c r="E7" i="16" s="1"/>
  <c r="D8" i="16"/>
  <c r="C8" i="16"/>
  <c r="M6" i="16"/>
  <c r="I6" i="16"/>
  <c r="O176" i="15"/>
  <c r="B176" i="15"/>
  <c r="P174" i="18" s="1"/>
  <c r="O175" i="15"/>
  <c r="B175" i="15"/>
  <c r="P173" i="18" s="1"/>
  <c r="O174" i="15"/>
  <c r="B174" i="15"/>
  <c r="O173" i="15"/>
  <c r="B173" i="15"/>
  <c r="O172" i="15"/>
  <c r="B172" i="15"/>
  <c r="P170" i="18" s="1"/>
  <c r="O171" i="15"/>
  <c r="B171" i="15"/>
  <c r="P169" i="18" s="1"/>
  <c r="O170" i="15"/>
  <c r="B170" i="15"/>
  <c r="P168" i="18" s="1"/>
  <c r="O169" i="15"/>
  <c r="B169" i="15"/>
  <c r="P167" i="18" s="1"/>
  <c r="O168" i="15"/>
  <c r="B168" i="15"/>
  <c r="P166" i="18" s="1"/>
  <c r="O167" i="15"/>
  <c r="B167" i="15"/>
  <c r="P165" i="18" s="1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O165" i="15"/>
  <c r="B165" i="15"/>
  <c r="O164" i="15"/>
  <c r="B164" i="15"/>
  <c r="O163" i="15"/>
  <c r="B163" i="15"/>
  <c r="O162" i="15"/>
  <c r="B162" i="15"/>
  <c r="O161" i="15"/>
  <c r="B161" i="15"/>
  <c r="O160" i="15"/>
  <c r="B160" i="15"/>
  <c r="O159" i="15"/>
  <c r="B159" i="15"/>
  <c r="O158" i="15"/>
  <c r="B158" i="15"/>
  <c r="O157" i="15"/>
  <c r="B157" i="15"/>
  <c r="O156" i="15"/>
  <c r="B156" i="15"/>
  <c r="O155" i="15"/>
  <c r="B155" i="15"/>
  <c r="O154" i="15"/>
  <c r="B154" i="15"/>
  <c r="O153" i="15"/>
  <c r="B153" i="15"/>
  <c r="O152" i="15"/>
  <c r="B152" i="15"/>
  <c r="O151" i="15"/>
  <c r="B151" i="15"/>
  <c r="O150" i="15"/>
  <c r="B150" i="15"/>
  <c r="O149" i="15"/>
  <c r="B149" i="15"/>
  <c r="O148" i="15"/>
  <c r="B148" i="15"/>
  <c r="O147" i="15"/>
  <c r="B147" i="15"/>
  <c r="O146" i="15"/>
  <c r="B146" i="15"/>
  <c r="O145" i="15"/>
  <c r="B145" i="15"/>
  <c r="O144" i="15"/>
  <c r="B144" i="15"/>
  <c r="O143" i="15"/>
  <c r="B143" i="15"/>
  <c r="O142" i="15"/>
  <c r="B142" i="15"/>
  <c r="O141" i="15"/>
  <c r="B141" i="15"/>
  <c r="O140" i="15"/>
  <c r="B140" i="15"/>
  <c r="O139" i="15"/>
  <c r="B139" i="15"/>
  <c r="O138" i="15"/>
  <c r="B138" i="15"/>
  <c r="O137" i="15"/>
  <c r="B137" i="15"/>
  <c r="O136" i="15"/>
  <c r="B136" i="15"/>
  <c r="O135" i="15"/>
  <c r="B135" i="15"/>
  <c r="O134" i="15"/>
  <c r="B134" i="15"/>
  <c r="N133" i="15"/>
  <c r="M133" i="15"/>
  <c r="L133" i="15"/>
  <c r="K133" i="15"/>
  <c r="J133" i="15"/>
  <c r="I133" i="15"/>
  <c r="H133" i="15"/>
  <c r="G133" i="15"/>
  <c r="F133" i="15"/>
  <c r="E133" i="15"/>
  <c r="D133" i="15"/>
  <c r="D6" i="15" s="1"/>
  <c r="C133" i="15"/>
  <c r="N132" i="15"/>
  <c r="M132" i="15"/>
  <c r="M131" i="15" s="1"/>
  <c r="L132" i="15"/>
  <c r="L131" i="15" s="1"/>
  <c r="K132" i="15"/>
  <c r="J132" i="15"/>
  <c r="J131" i="15" s="1"/>
  <c r="I132" i="15"/>
  <c r="I131" i="15" s="1"/>
  <c r="H132" i="15"/>
  <c r="H131" i="15" s="1"/>
  <c r="G132" i="15"/>
  <c r="G131" i="15" s="1"/>
  <c r="F132" i="15"/>
  <c r="E132" i="15"/>
  <c r="E131" i="15" s="1"/>
  <c r="D132" i="15"/>
  <c r="C132" i="15"/>
  <c r="N131" i="15"/>
  <c r="K131" i="15"/>
  <c r="F131" i="15"/>
  <c r="O130" i="15"/>
  <c r="B130" i="15"/>
  <c r="P128" i="18" s="1"/>
  <c r="O129" i="15"/>
  <c r="B129" i="15"/>
  <c r="P127" i="18" s="1"/>
  <c r="O128" i="15"/>
  <c r="B128" i="15"/>
  <c r="P126" i="18" s="1"/>
  <c r="O127" i="15"/>
  <c r="B127" i="15"/>
  <c r="P125" i="18" s="1"/>
  <c r="O126" i="15"/>
  <c r="B126" i="15"/>
  <c r="P124" i="18" s="1"/>
  <c r="O125" i="15"/>
  <c r="B125" i="15"/>
  <c r="P123" i="18" s="1"/>
  <c r="O124" i="15"/>
  <c r="B124" i="15"/>
  <c r="P122" i="18" s="1"/>
  <c r="O123" i="15"/>
  <c r="B123" i="15"/>
  <c r="P121" i="18" s="1"/>
  <c r="O122" i="15"/>
  <c r="B122" i="15"/>
  <c r="P120" i="18" s="1"/>
  <c r="O121" i="15"/>
  <c r="B121" i="15"/>
  <c r="P119" i="18" s="1"/>
  <c r="O120" i="15"/>
  <c r="B120" i="15"/>
  <c r="P118" i="18" s="1"/>
  <c r="O119" i="15"/>
  <c r="B119" i="15"/>
  <c r="P117" i="18" s="1"/>
  <c r="O118" i="15"/>
  <c r="B118" i="15"/>
  <c r="P116" i="18" s="1"/>
  <c r="O117" i="15"/>
  <c r="B117" i="15"/>
  <c r="P115" i="18" s="1"/>
  <c r="O116" i="15"/>
  <c r="B116" i="15"/>
  <c r="P114" i="18" s="1"/>
  <c r="O115" i="15"/>
  <c r="B115" i="15"/>
  <c r="P113" i="18" s="1"/>
  <c r="O114" i="15"/>
  <c r="B114" i="15"/>
  <c r="P112" i="18" s="1"/>
  <c r="O113" i="15"/>
  <c r="B113" i="15"/>
  <c r="P111" i="18" s="1"/>
  <c r="O112" i="15"/>
  <c r="B112" i="15"/>
  <c r="P110" i="18" s="1"/>
  <c r="O111" i="15"/>
  <c r="B111" i="15"/>
  <c r="P109" i="18" s="1"/>
  <c r="O110" i="15"/>
  <c r="B110" i="15"/>
  <c r="P108" i="18" s="1"/>
  <c r="O109" i="15"/>
  <c r="B109" i="15"/>
  <c r="P107" i="18" s="1"/>
  <c r="O108" i="15"/>
  <c r="B108" i="15"/>
  <c r="P106" i="18" s="1"/>
  <c r="O107" i="15"/>
  <c r="B107" i="15"/>
  <c r="P105" i="18" s="1"/>
  <c r="O106" i="15"/>
  <c r="B106" i="15"/>
  <c r="P104" i="18" s="1"/>
  <c r="O105" i="15"/>
  <c r="B105" i="15"/>
  <c r="P103" i="18" s="1"/>
  <c r="O104" i="15"/>
  <c r="B104" i="15"/>
  <c r="P102" i="18" s="1"/>
  <c r="O103" i="15"/>
  <c r="B103" i="15"/>
  <c r="P101" i="18" s="1"/>
  <c r="P99" i="18" s="1"/>
  <c r="N102" i="15"/>
  <c r="M102" i="15"/>
  <c r="L102" i="15"/>
  <c r="K102" i="15"/>
  <c r="J102" i="15"/>
  <c r="I102" i="15"/>
  <c r="H102" i="15"/>
  <c r="G102" i="15"/>
  <c r="F102" i="15"/>
  <c r="E102" i="15"/>
  <c r="D102" i="15"/>
  <c r="C102" i="15"/>
  <c r="N101" i="15"/>
  <c r="N100" i="15" s="1"/>
  <c r="M101" i="15"/>
  <c r="M100" i="15" s="1"/>
  <c r="L101" i="15"/>
  <c r="L100" i="15" s="1"/>
  <c r="K101" i="15"/>
  <c r="K100" i="15" s="1"/>
  <c r="J101" i="15"/>
  <c r="J100" i="15" s="1"/>
  <c r="I101" i="15"/>
  <c r="I100" i="15" s="1"/>
  <c r="H101" i="15"/>
  <c r="G101" i="15"/>
  <c r="F101" i="15"/>
  <c r="F100" i="15" s="1"/>
  <c r="E101" i="15"/>
  <c r="E100" i="15" s="1"/>
  <c r="D101" i="15"/>
  <c r="D100" i="15" s="1"/>
  <c r="C101" i="15"/>
  <c r="O99" i="15"/>
  <c r="B99" i="15"/>
  <c r="P97" i="18" s="1"/>
  <c r="O98" i="15"/>
  <c r="B98" i="15"/>
  <c r="O97" i="15"/>
  <c r="B97" i="15"/>
  <c r="O96" i="15"/>
  <c r="B96" i="15"/>
  <c r="O95" i="15"/>
  <c r="B95" i="15"/>
  <c r="O94" i="15"/>
  <c r="B94" i="15"/>
  <c r="P93" i="18" s="1"/>
  <c r="O93" i="15"/>
  <c r="B93" i="15"/>
  <c r="O92" i="15"/>
  <c r="B92" i="15"/>
  <c r="P91" i="18" s="1"/>
  <c r="O91" i="15"/>
  <c r="B91" i="15"/>
  <c r="P90" i="18" s="1"/>
  <c r="O90" i="15"/>
  <c r="B90" i="15"/>
  <c r="O89" i="15"/>
  <c r="B89" i="15"/>
  <c r="P88" i="18" s="1"/>
  <c r="O88" i="15"/>
  <c r="B88" i="15"/>
  <c r="P87" i="18" s="1"/>
  <c r="O87" i="15"/>
  <c r="B87" i="15"/>
  <c r="P86" i="18" s="1"/>
  <c r="O86" i="15"/>
  <c r="B86" i="15"/>
  <c r="P85" i="18" s="1"/>
  <c r="O85" i="15"/>
  <c r="B85" i="15"/>
  <c r="P84" i="18" s="1"/>
  <c r="O84" i="15"/>
  <c r="B84" i="15"/>
  <c r="P83" i="18" s="1"/>
  <c r="O83" i="15"/>
  <c r="B83" i="15"/>
  <c r="O82" i="15"/>
  <c r="B82" i="15"/>
  <c r="P81" i="18" s="1"/>
  <c r="O81" i="15"/>
  <c r="B81" i="15"/>
  <c r="O80" i="15"/>
  <c r="B80" i="15"/>
  <c r="N79" i="15"/>
  <c r="M79" i="15"/>
  <c r="L79" i="15"/>
  <c r="K79" i="15"/>
  <c r="J79" i="15"/>
  <c r="I79" i="15"/>
  <c r="H79" i="15"/>
  <c r="G79" i="15"/>
  <c r="F79" i="15"/>
  <c r="E79" i="15"/>
  <c r="D79" i="15"/>
  <c r="C79" i="15"/>
  <c r="N78" i="15"/>
  <c r="N77" i="15" s="1"/>
  <c r="M78" i="15"/>
  <c r="M77" i="15" s="1"/>
  <c r="L78" i="15"/>
  <c r="L77" i="15" s="1"/>
  <c r="K78" i="15"/>
  <c r="K77" i="15" s="1"/>
  <c r="J78" i="15"/>
  <c r="J77" i="15" s="1"/>
  <c r="I78" i="15"/>
  <c r="I77" i="15" s="1"/>
  <c r="H78" i="15"/>
  <c r="G78" i="15"/>
  <c r="G77" i="15" s="1"/>
  <c r="F78" i="15"/>
  <c r="F77" i="15" s="1"/>
  <c r="E78" i="15"/>
  <c r="E77" i="15" s="1"/>
  <c r="D78" i="15"/>
  <c r="D77" i="15" s="1"/>
  <c r="C78" i="15"/>
  <c r="O76" i="15"/>
  <c r="B76" i="15"/>
  <c r="O75" i="15"/>
  <c r="B75" i="15"/>
  <c r="O74" i="15"/>
  <c r="B74" i="15"/>
  <c r="P73" i="18" s="1"/>
  <c r="O73" i="15"/>
  <c r="B73" i="15"/>
  <c r="P72" i="18" s="1"/>
  <c r="O72" i="15"/>
  <c r="B72" i="15"/>
  <c r="P71" i="18" s="1"/>
  <c r="O71" i="15"/>
  <c r="B71" i="15"/>
  <c r="P70" i="18" s="1"/>
  <c r="O70" i="15"/>
  <c r="B70" i="15"/>
  <c r="P69" i="18" s="1"/>
  <c r="O69" i="15"/>
  <c r="B69" i="15"/>
  <c r="O68" i="15"/>
  <c r="B68" i="15"/>
  <c r="N67" i="15"/>
  <c r="M67" i="15"/>
  <c r="L67" i="15"/>
  <c r="K67" i="15"/>
  <c r="J67" i="15"/>
  <c r="I67" i="15"/>
  <c r="H67" i="15"/>
  <c r="G67" i="15"/>
  <c r="F67" i="15"/>
  <c r="E67" i="15"/>
  <c r="D67" i="15"/>
  <c r="C67" i="15"/>
  <c r="N66" i="15"/>
  <c r="M66" i="15"/>
  <c r="M65" i="15" s="1"/>
  <c r="L66" i="15"/>
  <c r="L65" i="15" s="1"/>
  <c r="K66" i="15"/>
  <c r="J66" i="15"/>
  <c r="J65" i="15" s="1"/>
  <c r="I66" i="15"/>
  <c r="I65" i="15" s="1"/>
  <c r="H66" i="15"/>
  <c r="H65" i="15" s="1"/>
  <c r="G66" i="15"/>
  <c r="G65" i="15" s="1"/>
  <c r="F66" i="15"/>
  <c r="F65" i="15" s="1"/>
  <c r="E66" i="15"/>
  <c r="E65" i="15" s="1"/>
  <c r="D66" i="15"/>
  <c r="D65" i="15" s="1"/>
  <c r="C66" i="15"/>
  <c r="N65" i="15"/>
  <c r="O64" i="15"/>
  <c r="B64" i="15"/>
  <c r="P63" i="18" s="1"/>
  <c r="O63" i="15"/>
  <c r="B63" i="15"/>
  <c r="P62" i="18" s="1"/>
  <c r="O62" i="15"/>
  <c r="B62" i="15"/>
  <c r="P61" i="18" s="1"/>
  <c r="O61" i="15"/>
  <c r="B61" i="15"/>
  <c r="P60" i="18" s="1"/>
  <c r="O60" i="15"/>
  <c r="B60" i="15"/>
  <c r="P59" i="18" s="1"/>
  <c r="O59" i="15"/>
  <c r="B59" i="15"/>
  <c r="O58" i="15"/>
  <c r="B58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B57" i="15" s="1"/>
  <c r="N56" i="15"/>
  <c r="M56" i="15"/>
  <c r="M55" i="15" s="1"/>
  <c r="L56" i="15"/>
  <c r="K56" i="15"/>
  <c r="J56" i="15"/>
  <c r="I56" i="15"/>
  <c r="I55" i="15" s="1"/>
  <c r="H56" i="15"/>
  <c r="G56" i="15"/>
  <c r="F56" i="15"/>
  <c r="E56" i="15"/>
  <c r="E55" i="15" s="1"/>
  <c r="D56" i="15"/>
  <c r="C56" i="15"/>
  <c r="J55" i="15"/>
  <c r="F55" i="15"/>
  <c r="O54" i="15"/>
  <c r="B54" i="15"/>
  <c r="P53" i="18" s="1"/>
  <c r="O53" i="15"/>
  <c r="B53" i="15"/>
  <c r="P52" i="18" s="1"/>
  <c r="O52" i="15"/>
  <c r="B52" i="15"/>
  <c r="P51" i="18" s="1"/>
  <c r="O51" i="15"/>
  <c r="B51" i="15"/>
  <c r="P50" i="18" s="1"/>
  <c r="O50" i="15"/>
  <c r="B50" i="15"/>
  <c r="P49" i="18" s="1"/>
  <c r="O49" i="15"/>
  <c r="B49" i="15"/>
  <c r="P48" i="18" s="1"/>
  <c r="O48" i="15"/>
  <c r="B48" i="15"/>
  <c r="P47" i="18" s="1"/>
  <c r="O47" i="15"/>
  <c r="B47" i="15"/>
  <c r="P46" i="18" s="1"/>
  <c r="O46" i="15"/>
  <c r="B46" i="15"/>
  <c r="P45" i="18" s="1"/>
  <c r="O45" i="15"/>
  <c r="B45" i="15"/>
  <c r="P44" i="18" s="1"/>
  <c r="O44" i="15"/>
  <c r="B44" i="15"/>
  <c r="P43" i="18" s="1"/>
  <c r="O43" i="15"/>
  <c r="B43" i="15"/>
  <c r="P42" i="18" s="1"/>
  <c r="O42" i="15"/>
  <c r="B42" i="15"/>
  <c r="N41" i="15"/>
  <c r="M41" i="15"/>
  <c r="L41" i="15"/>
  <c r="K41" i="15"/>
  <c r="J41" i="15"/>
  <c r="I41" i="15"/>
  <c r="I5" i="15" s="1"/>
  <c r="H41" i="15"/>
  <c r="G41" i="15"/>
  <c r="F41" i="15"/>
  <c r="E41" i="15"/>
  <c r="D41" i="15"/>
  <c r="C41" i="15"/>
  <c r="O40" i="15"/>
  <c r="B40" i="15"/>
  <c r="P39" i="18" s="1"/>
  <c r="O39" i="15"/>
  <c r="B39" i="15"/>
  <c r="O38" i="15"/>
  <c r="B38" i="15"/>
  <c r="P37" i="18" s="1"/>
  <c r="O37" i="15"/>
  <c r="B37" i="15"/>
  <c r="P36" i="18" s="1"/>
  <c r="O36" i="15"/>
  <c r="B36" i="15"/>
  <c r="P35" i="18" s="1"/>
  <c r="O35" i="15"/>
  <c r="B35" i="15"/>
  <c r="P34" i="18" s="1"/>
  <c r="O34" i="15"/>
  <c r="B34" i="15"/>
  <c r="P33" i="18" s="1"/>
  <c r="O33" i="15"/>
  <c r="B33" i="15"/>
  <c r="P32" i="18" s="1"/>
  <c r="O32" i="15"/>
  <c r="B32" i="15"/>
  <c r="O31" i="15"/>
  <c r="B31" i="15"/>
  <c r="O30" i="15"/>
  <c r="B30" i="15"/>
  <c r="P29" i="18" s="1"/>
  <c r="O29" i="15"/>
  <c r="B29" i="15"/>
  <c r="P28" i="18" s="1"/>
  <c r="O28" i="15"/>
  <c r="B28" i="15"/>
  <c r="P27" i="18" s="1"/>
  <c r="O27" i="15"/>
  <c r="B27" i="15"/>
  <c r="P26" i="18" s="1"/>
  <c r="O26" i="15"/>
  <c r="B26" i="15"/>
  <c r="P25" i="18" s="1"/>
  <c r="O25" i="15"/>
  <c r="B25" i="15"/>
  <c r="P24" i="18" s="1"/>
  <c r="O24" i="15"/>
  <c r="B24" i="15"/>
  <c r="P23" i="18" s="1"/>
  <c r="O23" i="15"/>
  <c r="B23" i="15"/>
  <c r="P22" i="18" s="1"/>
  <c r="O22" i="15"/>
  <c r="B22" i="15"/>
  <c r="P21" i="18" s="1"/>
  <c r="O21" i="15"/>
  <c r="B21" i="15"/>
  <c r="P20" i="18" s="1"/>
  <c r="O20" i="15"/>
  <c r="B20" i="15"/>
  <c r="P19" i="18" s="1"/>
  <c r="O19" i="15"/>
  <c r="B19" i="15"/>
  <c r="O18" i="15"/>
  <c r="B18" i="15"/>
  <c r="O17" i="15"/>
  <c r="B17" i="15"/>
  <c r="P16" i="18" s="1"/>
  <c r="O16" i="15"/>
  <c r="B16" i="15"/>
  <c r="P15" i="18" s="1"/>
  <c r="O15" i="15"/>
  <c r="B15" i="15"/>
  <c r="P14" i="18" s="1"/>
  <c r="O14" i="15"/>
  <c r="B14" i="15"/>
  <c r="O13" i="15"/>
  <c r="B13" i="15"/>
  <c r="P12" i="18" s="1"/>
  <c r="O12" i="15"/>
  <c r="B12" i="15"/>
  <c r="P11" i="18" s="1"/>
  <c r="O11" i="15"/>
  <c r="B11" i="15"/>
  <c r="P10" i="18" s="1"/>
  <c r="O10" i="15"/>
  <c r="B10" i="15"/>
  <c r="P9" i="18" s="1"/>
  <c r="L6" i="15"/>
  <c r="I6" i="15"/>
  <c r="E6" i="15"/>
  <c r="N8" i="15"/>
  <c r="N7" i="15" s="1"/>
  <c r="M8" i="15"/>
  <c r="L8" i="15"/>
  <c r="L7" i="15" s="1"/>
  <c r="K8" i="15"/>
  <c r="K7" i="15" s="1"/>
  <c r="J8" i="15"/>
  <c r="J7" i="15" s="1"/>
  <c r="I8" i="15"/>
  <c r="H8" i="15"/>
  <c r="G8" i="15"/>
  <c r="G7" i="15" s="1"/>
  <c r="F8" i="15"/>
  <c r="F7" i="15" s="1"/>
  <c r="E8" i="15"/>
  <c r="D8" i="15"/>
  <c r="D7" i="15" s="1"/>
  <c r="C8" i="15"/>
  <c r="M7" i="15"/>
  <c r="I7" i="15"/>
  <c r="N6" i="15"/>
  <c r="J6" i="15"/>
  <c r="F6" i="15"/>
  <c r="O176" i="14"/>
  <c r="B176" i="14"/>
  <c r="O174" i="18" s="1"/>
  <c r="O175" i="14"/>
  <c r="B175" i="14"/>
  <c r="O173" i="18" s="1"/>
  <c r="O174" i="14"/>
  <c r="B174" i="14"/>
  <c r="O173" i="14"/>
  <c r="B173" i="14"/>
  <c r="O172" i="14"/>
  <c r="B172" i="14"/>
  <c r="O170" i="18" s="1"/>
  <c r="O171" i="14"/>
  <c r="B171" i="14"/>
  <c r="O169" i="18" s="1"/>
  <c r="O170" i="14"/>
  <c r="B170" i="14"/>
  <c r="O168" i="18" s="1"/>
  <c r="O169" i="14"/>
  <c r="B169" i="14"/>
  <c r="O167" i="18" s="1"/>
  <c r="O168" i="14"/>
  <c r="B168" i="14"/>
  <c r="O166" i="18" s="1"/>
  <c r="O167" i="14"/>
  <c r="B167" i="14"/>
  <c r="O165" i="18" s="1"/>
  <c r="N166" i="14"/>
  <c r="M166" i="14"/>
  <c r="L166" i="14"/>
  <c r="K166" i="14"/>
  <c r="J166" i="14"/>
  <c r="I166" i="14"/>
  <c r="H166" i="14"/>
  <c r="G166" i="14"/>
  <c r="F166" i="14"/>
  <c r="E166" i="14"/>
  <c r="D166" i="14"/>
  <c r="C166" i="14"/>
  <c r="O165" i="14"/>
  <c r="B165" i="14"/>
  <c r="O164" i="14"/>
  <c r="B164" i="14"/>
  <c r="O163" i="14"/>
  <c r="B163" i="14"/>
  <c r="O162" i="14"/>
  <c r="B162" i="14"/>
  <c r="O161" i="14"/>
  <c r="B161" i="14"/>
  <c r="O160" i="14"/>
  <c r="B160" i="14"/>
  <c r="O159" i="14"/>
  <c r="B159" i="14"/>
  <c r="O158" i="14"/>
  <c r="B158" i="14"/>
  <c r="O157" i="14"/>
  <c r="B157" i="14"/>
  <c r="O156" i="14"/>
  <c r="B156" i="14"/>
  <c r="O155" i="14"/>
  <c r="B155" i="14"/>
  <c r="O154" i="14"/>
  <c r="B154" i="14"/>
  <c r="O153" i="14"/>
  <c r="B153" i="14"/>
  <c r="O152" i="14"/>
  <c r="B152" i="14"/>
  <c r="O151" i="14"/>
  <c r="B151" i="14"/>
  <c r="O150" i="14"/>
  <c r="B150" i="14"/>
  <c r="O149" i="14"/>
  <c r="B149" i="14"/>
  <c r="O148" i="14"/>
  <c r="B148" i="14"/>
  <c r="O147" i="14"/>
  <c r="B147" i="14"/>
  <c r="O146" i="14"/>
  <c r="B146" i="14"/>
  <c r="O145" i="14"/>
  <c r="B145" i="14"/>
  <c r="O144" i="14"/>
  <c r="B144" i="14"/>
  <c r="O143" i="14"/>
  <c r="B143" i="14"/>
  <c r="O142" i="14"/>
  <c r="B142" i="14"/>
  <c r="O141" i="14"/>
  <c r="B141" i="14"/>
  <c r="O140" i="14"/>
  <c r="B140" i="14"/>
  <c r="O139" i="14"/>
  <c r="B139" i="14"/>
  <c r="O138" i="14"/>
  <c r="B138" i="14"/>
  <c r="O137" i="14"/>
  <c r="B137" i="14"/>
  <c r="O136" i="14"/>
  <c r="B136" i="14"/>
  <c r="O135" i="14"/>
  <c r="B135" i="14"/>
  <c r="O134" i="14"/>
  <c r="B134" i="14"/>
  <c r="N133" i="14"/>
  <c r="M133" i="14"/>
  <c r="L133" i="14"/>
  <c r="K133" i="14"/>
  <c r="J133" i="14"/>
  <c r="I133" i="14"/>
  <c r="H133" i="14"/>
  <c r="G133" i="14"/>
  <c r="F133" i="14"/>
  <c r="E133" i="14"/>
  <c r="D133" i="14"/>
  <c r="C133" i="14"/>
  <c r="N132" i="14"/>
  <c r="M132" i="14"/>
  <c r="M131" i="14" s="1"/>
  <c r="L132" i="14"/>
  <c r="L131" i="14" s="1"/>
  <c r="K132" i="14"/>
  <c r="J132" i="14"/>
  <c r="J131" i="14" s="1"/>
  <c r="I132" i="14"/>
  <c r="I131" i="14" s="1"/>
  <c r="H132" i="14"/>
  <c r="G132" i="14"/>
  <c r="G131" i="14" s="1"/>
  <c r="F132" i="14"/>
  <c r="E132" i="14"/>
  <c r="E131" i="14" s="1"/>
  <c r="D132" i="14"/>
  <c r="C132" i="14"/>
  <c r="N131" i="14"/>
  <c r="K131" i="14"/>
  <c r="O130" i="14"/>
  <c r="B130" i="14"/>
  <c r="O128" i="18" s="1"/>
  <c r="O129" i="14"/>
  <c r="B129" i="14"/>
  <c r="O127" i="18" s="1"/>
  <c r="O128" i="14"/>
  <c r="B128" i="14"/>
  <c r="O126" i="18" s="1"/>
  <c r="O127" i="14"/>
  <c r="B127" i="14"/>
  <c r="O125" i="18" s="1"/>
  <c r="O126" i="14"/>
  <c r="B126" i="14"/>
  <c r="O124" i="18" s="1"/>
  <c r="O125" i="14"/>
  <c r="B125" i="14"/>
  <c r="O123" i="18" s="1"/>
  <c r="O124" i="14"/>
  <c r="B124" i="14"/>
  <c r="O122" i="18" s="1"/>
  <c r="O123" i="14"/>
  <c r="B123" i="14"/>
  <c r="O121" i="18" s="1"/>
  <c r="O122" i="14"/>
  <c r="B122" i="14"/>
  <c r="O120" i="18" s="1"/>
  <c r="O121" i="14"/>
  <c r="B121" i="14"/>
  <c r="O119" i="18" s="1"/>
  <c r="O120" i="14"/>
  <c r="B120" i="14"/>
  <c r="O118" i="18" s="1"/>
  <c r="O119" i="14"/>
  <c r="B119" i="14"/>
  <c r="O117" i="18" s="1"/>
  <c r="O118" i="14"/>
  <c r="B118" i="14"/>
  <c r="O116" i="18" s="1"/>
  <c r="O117" i="14"/>
  <c r="B117" i="14"/>
  <c r="O115" i="18" s="1"/>
  <c r="O116" i="14"/>
  <c r="B116" i="14"/>
  <c r="O114" i="18" s="1"/>
  <c r="O115" i="14"/>
  <c r="B115" i="14"/>
  <c r="O113" i="18" s="1"/>
  <c r="O114" i="14"/>
  <c r="B114" i="14"/>
  <c r="O112" i="18" s="1"/>
  <c r="O113" i="14"/>
  <c r="B113" i="14"/>
  <c r="O111" i="18" s="1"/>
  <c r="O112" i="14"/>
  <c r="B112" i="14"/>
  <c r="O110" i="18" s="1"/>
  <c r="O111" i="14"/>
  <c r="B111" i="14"/>
  <c r="O109" i="18" s="1"/>
  <c r="O110" i="14"/>
  <c r="B110" i="14"/>
  <c r="O108" i="18" s="1"/>
  <c r="O109" i="14"/>
  <c r="B109" i="14"/>
  <c r="O107" i="18" s="1"/>
  <c r="O108" i="14"/>
  <c r="B108" i="14"/>
  <c r="O106" i="18" s="1"/>
  <c r="O107" i="14"/>
  <c r="B107" i="14"/>
  <c r="O105" i="18" s="1"/>
  <c r="O106" i="14"/>
  <c r="B106" i="14"/>
  <c r="O104" i="18" s="1"/>
  <c r="O105" i="14"/>
  <c r="B105" i="14"/>
  <c r="O103" i="18" s="1"/>
  <c r="O104" i="14"/>
  <c r="B104" i="14"/>
  <c r="O102" i="18" s="1"/>
  <c r="O103" i="14"/>
  <c r="B103" i="14"/>
  <c r="O101" i="18" s="1"/>
  <c r="N102" i="14"/>
  <c r="M102" i="14"/>
  <c r="L102" i="14"/>
  <c r="K102" i="14"/>
  <c r="J102" i="14"/>
  <c r="I102" i="14"/>
  <c r="H102" i="14"/>
  <c r="G102" i="14"/>
  <c r="F102" i="14"/>
  <c r="E102" i="14"/>
  <c r="D102" i="14"/>
  <c r="C102" i="14"/>
  <c r="N101" i="14"/>
  <c r="N100" i="14" s="1"/>
  <c r="M101" i="14"/>
  <c r="M100" i="14" s="1"/>
  <c r="L101" i="14"/>
  <c r="L100" i="14" s="1"/>
  <c r="K101" i="14"/>
  <c r="K100" i="14" s="1"/>
  <c r="J101" i="14"/>
  <c r="J100" i="14" s="1"/>
  <c r="I101" i="14"/>
  <c r="I100" i="14" s="1"/>
  <c r="H101" i="14"/>
  <c r="G101" i="14"/>
  <c r="G100" i="14" s="1"/>
  <c r="F101" i="14"/>
  <c r="F100" i="14" s="1"/>
  <c r="E101" i="14"/>
  <c r="E100" i="14" s="1"/>
  <c r="D101" i="14"/>
  <c r="D100" i="14" s="1"/>
  <c r="C101" i="14"/>
  <c r="O99" i="14"/>
  <c r="B99" i="14"/>
  <c r="O97" i="18" s="1"/>
  <c r="O98" i="14"/>
  <c r="B98" i="14"/>
  <c r="O97" i="14"/>
  <c r="B97" i="14"/>
  <c r="O96" i="14"/>
  <c r="B96" i="14"/>
  <c r="O95" i="14"/>
  <c r="B95" i="14"/>
  <c r="O94" i="14"/>
  <c r="B94" i="14"/>
  <c r="O93" i="14"/>
  <c r="B93" i="14"/>
  <c r="O92" i="18" s="1"/>
  <c r="O92" i="14"/>
  <c r="B92" i="14"/>
  <c r="O91" i="18" s="1"/>
  <c r="O91" i="14"/>
  <c r="B91" i="14"/>
  <c r="O90" i="18" s="1"/>
  <c r="O90" i="14"/>
  <c r="B90" i="14"/>
  <c r="O89" i="18" s="1"/>
  <c r="O89" i="14"/>
  <c r="B89" i="14"/>
  <c r="O88" i="18" s="1"/>
  <c r="O88" i="14"/>
  <c r="B88" i="14"/>
  <c r="O87" i="14"/>
  <c r="B87" i="14"/>
  <c r="O86" i="18" s="1"/>
  <c r="O86" i="14"/>
  <c r="B86" i="14"/>
  <c r="O85" i="18" s="1"/>
  <c r="O85" i="14"/>
  <c r="B85" i="14"/>
  <c r="O84" i="18" s="1"/>
  <c r="O84" i="14"/>
  <c r="B84" i="14"/>
  <c r="O83" i="18" s="1"/>
  <c r="O83" i="14"/>
  <c r="B83" i="14"/>
  <c r="O82" i="18" s="1"/>
  <c r="O82" i="14"/>
  <c r="B82" i="14"/>
  <c r="O81" i="18" s="1"/>
  <c r="O81" i="14"/>
  <c r="B81" i="14"/>
  <c r="O80" i="14"/>
  <c r="B80" i="14"/>
  <c r="O79" i="18" s="1"/>
  <c r="N79" i="14"/>
  <c r="N6" i="14" s="1"/>
  <c r="M79" i="14"/>
  <c r="L79" i="14"/>
  <c r="K79" i="14"/>
  <c r="J79" i="14"/>
  <c r="I79" i="14"/>
  <c r="H79" i="14"/>
  <c r="G79" i="14"/>
  <c r="F79" i="14"/>
  <c r="E79" i="14"/>
  <c r="D79" i="14"/>
  <c r="C79" i="14"/>
  <c r="N78" i="14"/>
  <c r="M78" i="14"/>
  <c r="M77" i="14" s="1"/>
  <c r="L78" i="14"/>
  <c r="L77" i="14" s="1"/>
  <c r="K78" i="14"/>
  <c r="K77" i="14" s="1"/>
  <c r="J78" i="14"/>
  <c r="J77" i="14" s="1"/>
  <c r="I78" i="14"/>
  <c r="I77" i="14" s="1"/>
  <c r="H78" i="14"/>
  <c r="G78" i="14"/>
  <c r="F78" i="14"/>
  <c r="F77" i="14" s="1"/>
  <c r="E78" i="14"/>
  <c r="E77" i="14" s="1"/>
  <c r="D78" i="14"/>
  <c r="D77" i="14" s="1"/>
  <c r="C78" i="14"/>
  <c r="C77" i="14" s="1"/>
  <c r="N77" i="14"/>
  <c r="G77" i="14"/>
  <c r="O76" i="14"/>
  <c r="B76" i="14"/>
  <c r="O75" i="14"/>
  <c r="B75" i="14"/>
  <c r="T73" i="19" s="1"/>
  <c r="O74" i="14"/>
  <c r="B74" i="14"/>
  <c r="O73" i="18" s="1"/>
  <c r="O73" i="14"/>
  <c r="B73" i="14"/>
  <c r="O72" i="18" s="1"/>
  <c r="O72" i="14"/>
  <c r="B72" i="14"/>
  <c r="O71" i="18" s="1"/>
  <c r="O71" i="14"/>
  <c r="B71" i="14"/>
  <c r="O70" i="18" s="1"/>
  <c r="O70" i="14"/>
  <c r="B70" i="14"/>
  <c r="O69" i="18" s="1"/>
  <c r="O69" i="14"/>
  <c r="B69" i="14"/>
  <c r="O68" i="14"/>
  <c r="B68" i="14"/>
  <c r="T66" i="19" s="1"/>
  <c r="N67" i="14"/>
  <c r="M67" i="14"/>
  <c r="L67" i="14"/>
  <c r="K67" i="14"/>
  <c r="J67" i="14"/>
  <c r="I67" i="14"/>
  <c r="I6" i="14" s="1"/>
  <c r="H67" i="14"/>
  <c r="G67" i="14"/>
  <c r="F67" i="14"/>
  <c r="E67" i="14"/>
  <c r="D67" i="14"/>
  <c r="C67" i="14"/>
  <c r="N66" i="14"/>
  <c r="M66" i="14"/>
  <c r="M65" i="14" s="1"/>
  <c r="L66" i="14"/>
  <c r="L65" i="14" s="1"/>
  <c r="K66" i="14"/>
  <c r="J66" i="14"/>
  <c r="J65" i="14" s="1"/>
  <c r="I66" i="14"/>
  <c r="I65" i="14" s="1"/>
  <c r="H66" i="14"/>
  <c r="G66" i="14"/>
  <c r="F66" i="14"/>
  <c r="E66" i="14"/>
  <c r="E65" i="14" s="1"/>
  <c r="D66" i="14"/>
  <c r="D65" i="14" s="1"/>
  <c r="C66" i="14"/>
  <c r="N65" i="14"/>
  <c r="K65" i="14"/>
  <c r="G65" i="14"/>
  <c r="F65" i="14"/>
  <c r="O64" i="14"/>
  <c r="B64" i="14"/>
  <c r="O63" i="18" s="1"/>
  <c r="O63" i="14"/>
  <c r="B63" i="14"/>
  <c r="O62" i="18" s="1"/>
  <c r="O62" i="14"/>
  <c r="B62" i="14"/>
  <c r="O61" i="18" s="1"/>
  <c r="O61" i="14"/>
  <c r="B61" i="14"/>
  <c r="O60" i="18" s="1"/>
  <c r="O60" i="14"/>
  <c r="B60" i="14"/>
  <c r="O59" i="18" s="1"/>
  <c r="O59" i="14"/>
  <c r="B59" i="14"/>
  <c r="O58" i="18" s="1"/>
  <c r="O58" i="14"/>
  <c r="B58" i="14"/>
  <c r="N57" i="14"/>
  <c r="M57" i="14"/>
  <c r="M6" i="14" s="1"/>
  <c r="L57" i="14"/>
  <c r="K57" i="14"/>
  <c r="J57" i="14"/>
  <c r="I57" i="14"/>
  <c r="H57" i="14"/>
  <c r="G57" i="14"/>
  <c r="F57" i="14"/>
  <c r="E57" i="14"/>
  <c r="D57" i="14"/>
  <c r="C57" i="14"/>
  <c r="N56" i="14"/>
  <c r="M56" i="14"/>
  <c r="M55" i="14" s="1"/>
  <c r="L56" i="14"/>
  <c r="L55" i="14" s="1"/>
  <c r="K56" i="14"/>
  <c r="J56" i="14"/>
  <c r="J55" i="14" s="1"/>
  <c r="I56" i="14"/>
  <c r="I55" i="14" s="1"/>
  <c r="H56" i="14"/>
  <c r="H55" i="14" s="1"/>
  <c r="G56" i="14"/>
  <c r="F56" i="14"/>
  <c r="F55" i="14" s="1"/>
  <c r="E56" i="14"/>
  <c r="E55" i="14" s="1"/>
  <c r="D56" i="14"/>
  <c r="D55" i="14" s="1"/>
  <c r="C56" i="14"/>
  <c r="C55" i="14" s="1"/>
  <c r="N55" i="14"/>
  <c r="K55" i="14"/>
  <c r="G55" i="14"/>
  <c r="O54" i="14"/>
  <c r="B54" i="14"/>
  <c r="O53" i="18" s="1"/>
  <c r="O53" i="14"/>
  <c r="B53" i="14"/>
  <c r="O52" i="18" s="1"/>
  <c r="O52" i="14"/>
  <c r="B52" i="14"/>
  <c r="O51" i="18" s="1"/>
  <c r="O51" i="14"/>
  <c r="B51" i="14"/>
  <c r="O50" i="18" s="1"/>
  <c r="O50" i="14"/>
  <c r="B50" i="14"/>
  <c r="O49" i="18" s="1"/>
  <c r="O49" i="14"/>
  <c r="B49" i="14"/>
  <c r="O48" i="18" s="1"/>
  <c r="O48" i="14"/>
  <c r="B48" i="14"/>
  <c r="O47" i="18" s="1"/>
  <c r="O47" i="14"/>
  <c r="B47" i="14"/>
  <c r="O46" i="18" s="1"/>
  <c r="O46" i="14"/>
  <c r="B46" i="14"/>
  <c r="O45" i="18" s="1"/>
  <c r="O45" i="14"/>
  <c r="B45" i="14"/>
  <c r="O44" i="18" s="1"/>
  <c r="O44" i="14"/>
  <c r="B44" i="14"/>
  <c r="O43" i="18" s="1"/>
  <c r="O43" i="14"/>
  <c r="B43" i="14"/>
  <c r="O42" i="18" s="1"/>
  <c r="O42" i="14"/>
  <c r="B42" i="14"/>
  <c r="O41" i="18" s="1"/>
  <c r="N41" i="14"/>
  <c r="M41" i="14"/>
  <c r="L41" i="14"/>
  <c r="K41" i="14"/>
  <c r="J41" i="14"/>
  <c r="I41" i="14"/>
  <c r="H41" i="14"/>
  <c r="G41" i="14"/>
  <c r="F41" i="14"/>
  <c r="E41" i="14"/>
  <c r="D41" i="14"/>
  <c r="C41" i="14"/>
  <c r="O40" i="14"/>
  <c r="B40" i="14"/>
  <c r="O39" i="18" s="1"/>
  <c r="O39" i="14"/>
  <c r="B39" i="14"/>
  <c r="O38" i="18" s="1"/>
  <c r="O38" i="14"/>
  <c r="B38" i="14"/>
  <c r="O37" i="18" s="1"/>
  <c r="O37" i="14"/>
  <c r="B37" i="14"/>
  <c r="O36" i="18" s="1"/>
  <c r="O36" i="14"/>
  <c r="B36" i="14"/>
  <c r="O35" i="18" s="1"/>
  <c r="O35" i="14"/>
  <c r="B35" i="14"/>
  <c r="O34" i="18" s="1"/>
  <c r="O34" i="14"/>
  <c r="B34" i="14"/>
  <c r="O33" i="18" s="1"/>
  <c r="O33" i="14"/>
  <c r="B33" i="14"/>
  <c r="O32" i="18" s="1"/>
  <c r="O32" i="14"/>
  <c r="B32" i="14"/>
  <c r="O31" i="14"/>
  <c r="B31" i="14"/>
  <c r="O30" i="18" s="1"/>
  <c r="O30" i="14"/>
  <c r="B30" i="14"/>
  <c r="O29" i="18" s="1"/>
  <c r="O29" i="14"/>
  <c r="B29" i="14"/>
  <c r="O28" i="18" s="1"/>
  <c r="O28" i="14"/>
  <c r="B28" i="14"/>
  <c r="O27" i="18" s="1"/>
  <c r="O27" i="14"/>
  <c r="B27" i="14"/>
  <c r="O26" i="18" s="1"/>
  <c r="O26" i="14"/>
  <c r="B26" i="14"/>
  <c r="O25" i="18" s="1"/>
  <c r="O25" i="14"/>
  <c r="B25" i="14"/>
  <c r="O24" i="18" s="1"/>
  <c r="O24" i="14"/>
  <c r="B24" i="14"/>
  <c r="O23" i="18" s="1"/>
  <c r="O23" i="14"/>
  <c r="B23" i="14"/>
  <c r="O22" i="18" s="1"/>
  <c r="O22" i="14"/>
  <c r="B22" i="14"/>
  <c r="O21" i="14"/>
  <c r="B21" i="14"/>
  <c r="O20" i="14"/>
  <c r="B20" i="14"/>
  <c r="O19" i="14"/>
  <c r="B19" i="14"/>
  <c r="O18" i="18" s="1"/>
  <c r="O18" i="14"/>
  <c r="B18" i="14"/>
  <c r="O17" i="14"/>
  <c r="B17" i="14"/>
  <c r="O16" i="18" s="1"/>
  <c r="O16" i="14"/>
  <c r="B16" i="14"/>
  <c r="O15" i="18" s="1"/>
  <c r="O15" i="14"/>
  <c r="B15" i="14"/>
  <c r="O14" i="18" s="1"/>
  <c r="O14" i="14"/>
  <c r="B14" i="14"/>
  <c r="O13" i="14"/>
  <c r="B13" i="14"/>
  <c r="O12" i="14"/>
  <c r="B12" i="14"/>
  <c r="O11" i="18" s="1"/>
  <c r="O11" i="14"/>
  <c r="B11" i="14"/>
  <c r="O10" i="18" s="1"/>
  <c r="O10" i="14"/>
  <c r="B10" i="14"/>
  <c r="O9" i="18" s="1"/>
  <c r="E6" i="14"/>
  <c r="N8" i="14"/>
  <c r="N7" i="14" s="1"/>
  <c r="M8" i="14"/>
  <c r="M7" i="14" s="1"/>
  <c r="L8" i="14"/>
  <c r="L7" i="14" s="1"/>
  <c r="K8" i="14"/>
  <c r="K7" i="14" s="1"/>
  <c r="J8" i="14"/>
  <c r="J7" i="14" s="1"/>
  <c r="I8" i="14"/>
  <c r="I7" i="14" s="1"/>
  <c r="H8" i="14"/>
  <c r="G8" i="14"/>
  <c r="G7" i="14" s="1"/>
  <c r="F8" i="14"/>
  <c r="E8" i="14"/>
  <c r="D8" i="14"/>
  <c r="C8" i="14"/>
  <c r="C7" i="14" s="1"/>
  <c r="K6" i="14"/>
  <c r="J6" i="14"/>
  <c r="G6" i="14"/>
  <c r="O176" i="13"/>
  <c r="B176" i="13"/>
  <c r="N174" i="18" s="1"/>
  <c r="O175" i="13"/>
  <c r="B175" i="13"/>
  <c r="N173" i="18" s="1"/>
  <c r="O174" i="13"/>
  <c r="B174" i="13"/>
  <c r="R171" i="19" s="1"/>
  <c r="O173" i="13"/>
  <c r="B173" i="13"/>
  <c r="O172" i="13"/>
  <c r="B172" i="13"/>
  <c r="N170" i="18" s="1"/>
  <c r="O171" i="13"/>
  <c r="B171" i="13"/>
  <c r="N169" i="18" s="1"/>
  <c r="O170" i="13"/>
  <c r="B170" i="13"/>
  <c r="N168" i="18" s="1"/>
  <c r="O169" i="13"/>
  <c r="B169" i="13"/>
  <c r="N167" i="18" s="1"/>
  <c r="O168" i="13"/>
  <c r="B168" i="13"/>
  <c r="N166" i="18" s="1"/>
  <c r="O167" i="13"/>
  <c r="B167" i="13"/>
  <c r="N165" i="18" s="1"/>
  <c r="N166" i="13"/>
  <c r="M166" i="13"/>
  <c r="L166" i="13"/>
  <c r="K166" i="13"/>
  <c r="J166" i="13"/>
  <c r="I166" i="13"/>
  <c r="H166" i="13"/>
  <c r="G166" i="13"/>
  <c r="F166" i="13"/>
  <c r="E166" i="13"/>
  <c r="D166" i="13"/>
  <c r="C166" i="13"/>
  <c r="O165" i="13"/>
  <c r="B165" i="13"/>
  <c r="O164" i="13"/>
  <c r="B164" i="13"/>
  <c r="O163" i="13"/>
  <c r="B163" i="13"/>
  <c r="O162" i="13"/>
  <c r="B162" i="13"/>
  <c r="O161" i="13"/>
  <c r="B161" i="13"/>
  <c r="O160" i="13"/>
  <c r="B160" i="13"/>
  <c r="O159" i="13"/>
  <c r="B159" i="13"/>
  <c r="O158" i="13"/>
  <c r="B158" i="13"/>
  <c r="O157" i="13"/>
  <c r="B157" i="13"/>
  <c r="O156" i="13"/>
  <c r="B156" i="13"/>
  <c r="O155" i="13"/>
  <c r="B155" i="13"/>
  <c r="O154" i="13"/>
  <c r="B154" i="13"/>
  <c r="O153" i="13"/>
  <c r="B153" i="13"/>
  <c r="O152" i="13"/>
  <c r="B152" i="13"/>
  <c r="O151" i="13"/>
  <c r="B151" i="13"/>
  <c r="O150" i="13"/>
  <c r="B150" i="13"/>
  <c r="O149" i="13"/>
  <c r="B149" i="13"/>
  <c r="O148" i="13"/>
  <c r="B148" i="13"/>
  <c r="O147" i="13"/>
  <c r="B147" i="13"/>
  <c r="O146" i="13"/>
  <c r="B146" i="13"/>
  <c r="O145" i="13"/>
  <c r="B145" i="13"/>
  <c r="O144" i="13"/>
  <c r="B144" i="13"/>
  <c r="O143" i="13"/>
  <c r="B143" i="13"/>
  <c r="O142" i="13"/>
  <c r="B142" i="13"/>
  <c r="O141" i="13"/>
  <c r="B141" i="13"/>
  <c r="O140" i="13"/>
  <c r="B140" i="13"/>
  <c r="O139" i="13"/>
  <c r="B139" i="13"/>
  <c r="O138" i="13"/>
  <c r="B138" i="13"/>
  <c r="O137" i="13"/>
  <c r="B137" i="13"/>
  <c r="O136" i="13"/>
  <c r="B136" i="13"/>
  <c r="O135" i="13"/>
  <c r="B135" i="13"/>
  <c r="O134" i="13"/>
  <c r="B134" i="13"/>
  <c r="N133" i="13"/>
  <c r="M133" i="13"/>
  <c r="L133" i="13"/>
  <c r="K133" i="13"/>
  <c r="J133" i="13"/>
  <c r="I133" i="13"/>
  <c r="H133" i="13"/>
  <c r="G133" i="13"/>
  <c r="F133" i="13"/>
  <c r="E133" i="13"/>
  <c r="D133" i="13"/>
  <c r="C133" i="13"/>
  <c r="N132" i="13"/>
  <c r="M132" i="13"/>
  <c r="L132" i="13"/>
  <c r="L131" i="13" s="1"/>
  <c r="K132" i="13"/>
  <c r="K131" i="13" s="1"/>
  <c r="J132" i="13"/>
  <c r="J131" i="13" s="1"/>
  <c r="I132" i="13"/>
  <c r="I131" i="13" s="1"/>
  <c r="H132" i="13"/>
  <c r="G132" i="13"/>
  <c r="G131" i="13" s="1"/>
  <c r="F132" i="13"/>
  <c r="F131" i="13" s="1"/>
  <c r="E132" i="13"/>
  <c r="D132" i="13"/>
  <c r="C132" i="13"/>
  <c r="N131" i="13"/>
  <c r="M131" i="13"/>
  <c r="O130" i="13"/>
  <c r="B130" i="13"/>
  <c r="N128" i="18" s="1"/>
  <c r="O129" i="13"/>
  <c r="B129" i="13"/>
  <c r="N127" i="18" s="1"/>
  <c r="O128" i="13"/>
  <c r="B128" i="13"/>
  <c r="N126" i="18" s="1"/>
  <c r="O127" i="13"/>
  <c r="B127" i="13"/>
  <c r="N125" i="18" s="1"/>
  <c r="O126" i="13"/>
  <c r="B126" i="13"/>
  <c r="N124" i="18" s="1"/>
  <c r="O125" i="13"/>
  <c r="B125" i="13"/>
  <c r="N123" i="18" s="1"/>
  <c r="O124" i="13"/>
  <c r="B124" i="13"/>
  <c r="N122" i="18" s="1"/>
  <c r="O123" i="13"/>
  <c r="B123" i="13"/>
  <c r="N121" i="18" s="1"/>
  <c r="O122" i="13"/>
  <c r="B122" i="13"/>
  <c r="N120" i="18" s="1"/>
  <c r="O121" i="13"/>
  <c r="B121" i="13"/>
  <c r="N119" i="18" s="1"/>
  <c r="O120" i="13"/>
  <c r="B120" i="13"/>
  <c r="N118" i="18" s="1"/>
  <c r="O119" i="13"/>
  <c r="B119" i="13"/>
  <c r="N117" i="18" s="1"/>
  <c r="O118" i="13"/>
  <c r="B118" i="13"/>
  <c r="N116" i="18" s="1"/>
  <c r="O117" i="13"/>
  <c r="B117" i="13"/>
  <c r="N115" i="18" s="1"/>
  <c r="O116" i="13"/>
  <c r="B116" i="13"/>
  <c r="N114" i="18" s="1"/>
  <c r="O115" i="13"/>
  <c r="B115" i="13"/>
  <c r="N113" i="18" s="1"/>
  <c r="O114" i="13"/>
  <c r="B114" i="13"/>
  <c r="N112" i="18" s="1"/>
  <c r="O113" i="13"/>
  <c r="B113" i="13"/>
  <c r="N111" i="18" s="1"/>
  <c r="O112" i="13"/>
  <c r="B112" i="13"/>
  <c r="N110" i="18" s="1"/>
  <c r="O111" i="13"/>
  <c r="B111" i="13"/>
  <c r="N109" i="18" s="1"/>
  <c r="O110" i="13"/>
  <c r="B110" i="13"/>
  <c r="N108" i="18" s="1"/>
  <c r="O109" i="13"/>
  <c r="B109" i="13"/>
  <c r="N107" i="18" s="1"/>
  <c r="O108" i="13"/>
  <c r="B108" i="13"/>
  <c r="N106" i="18" s="1"/>
  <c r="O107" i="13"/>
  <c r="B107" i="13"/>
  <c r="N105" i="18" s="1"/>
  <c r="O106" i="13"/>
  <c r="B106" i="13"/>
  <c r="N104" i="18" s="1"/>
  <c r="O105" i="13"/>
  <c r="B105" i="13"/>
  <c r="N103" i="18" s="1"/>
  <c r="O104" i="13"/>
  <c r="B104" i="13"/>
  <c r="N102" i="18" s="1"/>
  <c r="O103" i="13"/>
  <c r="B103" i="13"/>
  <c r="N101" i="18" s="1"/>
  <c r="N102" i="13"/>
  <c r="N6" i="13" s="1"/>
  <c r="M102" i="13"/>
  <c r="L102" i="13"/>
  <c r="K102" i="13"/>
  <c r="J102" i="13"/>
  <c r="J6" i="13" s="1"/>
  <c r="I102" i="13"/>
  <c r="H102" i="13"/>
  <c r="G102" i="13"/>
  <c r="F102" i="13"/>
  <c r="F6" i="13" s="1"/>
  <c r="E102" i="13"/>
  <c r="D102" i="13"/>
  <c r="C102" i="13"/>
  <c r="N101" i="13"/>
  <c r="N100" i="13" s="1"/>
  <c r="M101" i="13"/>
  <c r="M100" i="13" s="1"/>
  <c r="L101" i="13"/>
  <c r="L100" i="13" s="1"/>
  <c r="K101" i="13"/>
  <c r="J101" i="13"/>
  <c r="J100" i="13" s="1"/>
  <c r="I101" i="13"/>
  <c r="H101" i="13"/>
  <c r="G101" i="13"/>
  <c r="G100" i="13" s="1"/>
  <c r="F101" i="13"/>
  <c r="E101" i="13"/>
  <c r="E100" i="13" s="1"/>
  <c r="D101" i="13"/>
  <c r="D100" i="13" s="1"/>
  <c r="C101" i="13"/>
  <c r="K100" i="13"/>
  <c r="I100" i="13"/>
  <c r="O99" i="13"/>
  <c r="B99" i="13"/>
  <c r="N97" i="18" s="1"/>
  <c r="O98" i="13"/>
  <c r="B98" i="13"/>
  <c r="O97" i="13"/>
  <c r="B97" i="13"/>
  <c r="O96" i="13"/>
  <c r="B96" i="13"/>
  <c r="O95" i="13"/>
  <c r="B95" i="13"/>
  <c r="O94" i="13"/>
  <c r="B94" i="13"/>
  <c r="O93" i="13"/>
  <c r="B93" i="13"/>
  <c r="N92" i="18" s="1"/>
  <c r="O92" i="13"/>
  <c r="B92" i="13"/>
  <c r="N91" i="18" s="1"/>
  <c r="O91" i="13"/>
  <c r="B91" i="13"/>
  <c r="N90" i="18" s="1"/>
  <c r="O90" i="13"/>
  <c r="B90" i="13"/>
  <c r="N89" i="18" s="1"/>
  <c r="O89" i="13"/>
  <c r="B89" i="13"/>
  <c r="N88" i="18" s="1"/>
  <c r="O88" i="13"/>
  <c r="B88" i="13"/>
  <c r="N87" i="18" s="1"/>
  <c r="O87" i="13"/>
  <c r="B87" i="13"/>
  <c r="N86" i="18" s="1"/>
  <c r="O86" i="13"/>
  <c r="B86" i="13"/>
  <c r="N85" i="18" s="1"/>
  <c r="O85" i="13"/>
  <c r="B85" i="13"/>
  <c r="N84" i="18" s="1"/>
  <c r="O84" i="13"/>
  <c r="B84" i="13"/>
  <c r="O83" i="13"/>
  <c r="B83" i="13"/>
  <c r="O82" i="13"/>
  <c r="B82" i="13"/>
  <c r="N81" i="18" s="1"/>
  <c r="O81" i="13"/>
  <c r="B81" i="13"/>
  <c r="O80" i="13"/>
  <c r="B80" i="13"/>
  <c r="N79" i="18" s="1"/>
  <c r="N79" i="13"/>
  <c r="M79" i="13"/>
  <c r="M6" i="13" s="1"/>
  <c r="L79" i="13"/>
  <c r="K79" i="13"/>
  <c r="J79" i="13"/>
  <c r="I79" i="13"/>
  <c r="H79" i="13"/>
  <c r="G79" i="13"/>
  <c r="F79" i="13"/>
  <c r="E79" i="13"/>
  <c r="D79" i="13"/>
  <c r="C79" i="13"/>
  <c r="N78" i="13"/>
  <c r="M78" i="13"/>
  <c r="L78" i="13"/>
  <c r="L77" i="13" s="1"/>
  <c r="K78" i="13"/>
  <c r="K77" i="13" s="1"/>
  <c r="J78" i="13"/>
  <c r="J77" i="13" s="1"/>
  <c r="I78" i="13"/>
  <c r="I77" i="13" s="1"/>
  <c r="H78" i="13"/>
  <c r="G78" i="13"/>
  <c r="G77" i="13" s="1"/>
  <c r="F78" i="13"/>
  <c r="F77" i="13" s="1"/>
  <c r="E78" i="13"/>
  <c r="E77" i="13" s="1"/>
  <c r="D78" i="13"/>
  <c r="D77" i="13" s="1"/>
  <c r="C78" i="13"/>
  <c r="N77" i="13"/>
  <c r="M77" i="13"/>
  <c r="O76" i="13"/>
  <c r="B76" i="13"/>
  <c r="O75" i="13"/>
  <c r="B75" i="13"/>
  <c r="O74" i="13"/>
  <c r="B74" i="13"/>
  <c r="O73" i="13"/>
  <c r="B73" i="13"/>
  <c r="O72" i="13"/>
  <c r="B72" i="13"/>
  <c r="O71" i="13"/>
  <c r="B71" i="13"/>
  <c r="N70" i="18" s="1"/>
  <c r="O70" i="13"/>
  <c r="B70" i="13"/>
  <c r="O69" i="13"/>
  <c r="B69" i="13"/>
  <c r="O68" i="13"/>
  <c r="B68" i="13"/>
  <c r="N67" i="13"/>
  <c r="M67" i="13"/>
  <c r="L67" i="13"/>
  <c r="K67" i="13"/>
  <c r="J67" i="13"/>
  <c r="I67" i="13"/>
  <c r="H67" i="13"/>
  <c r="G67" i="13"/>
  <c r="F67" i="13"/>
  <c r="E67" i="13"/>
  <c r="D67" i="13"/>
  <c r="C67" i="13"/>
  <c r="N66" i="13"/>
  <c r="M66" i="13"/>
  <c r="L66" i="13"/>
  <c r="L65" i="13" s="1"/>
  <c r="K66" i="13"/>
  <c r="J66" i="13"/>
  <c r="J65" i="13" s="1"/>
  <c r="I66" i="13"/>
  <c r="I65" i="13" s="1"/>
  <c r="H66" i="13"/>
  <c r="H65" i="13" s="1"/>
  <c r="G66" i="13"/>
  <c r="G65" i="13" s="1"/>
  <c r="F66" i="13"/>
  <c r="F65" i="13" s="1"/>
  <c r="E66" i="13"/>
  <c r="E65" i="13" s="1"/>
  <c r="D66" i="13"/>
  <c r="D65" i="13" s="1"/>
  <c r="C66" i="13"/>
  <c r="N65" i="13"/>
  <c r="M65" i="13"/>
  <c r="O64" i="13"/>
  <c r="B64" i="13"/>
  <c r="N63" i="18" s="1"/>
  <c r="O63" i="13"/>
  <c r="B63" i="13"/>
  <c r="N62" i="18" s="1"/>
  <c r="O62" i="13"/>
  <c r="B62" i="13"/>
  <c r="N61" i="18" s="1"/>
  <c r="O61" i="13"/>
  <c r="B61" i="13"/>
  <c r="N60" i="18" s="1"/>
  <c r="O60" i="13"/>
  <c r="B60" i="13"/>
  <c r="N59" i="18" s="1"/>
  <c r="O59" i="13"/>
  <c r="B59" i="13"/>
  <c r="N58" i="18" s="1"/>
  <c r="O58" i="13"/>
  <c r="B58" i="13"/>
  <c r="N57" i="13"/>
  <c r="M57" i="13"/>
  <c r="L57" i="13"/>
  <c r="K57" i="13"/>
  <c r="K6" i="13" s="1"/>
  <c r="J57" i="13"/>
  <c r="I57" i="13"/>
  <c r="H57" i="13"/>
  <c r="G57" i="13"/>
  <c r="F57" i="13"/>
  <c r="E57" i="13"/>
  <c r="D57" i="13"/>
  <c r="C57" i="13"/>
  <c r="O57" i="13" s="1"/>
  <c r="N56" i="13"/>
  <c r="M56" i="13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F56" i="13"/>
  <c r="E56" i="13"/>
  <c r="E55" i="13" s="1"/>
  <c r="D56" i="13"/>
  <c r="D55" i="13" s="1"/>
  <c r="C56" i="13"/>
  <c r="N55" i="13"/>
  <c r="M55" i="13"/>
  <c r="F55" i="13"/>
  <c r="O54" i="13"/>
  <c r="B54" i="13"/>
  <c r="N53" i="18" s="1"/>
  <c r="O53" i="13"/>
  <c r="B53" i="13"/>
  <c r="N52" i="18" s="1"/>
  <c r="O52" i="13"/>
  <c r="B52" i="13"/>
  <c r="N51" i="18" s="1"/>
  <c r="O51" i="13"/>
  <c r="B51" i="13"/>
  <c r="N50" i="18" s="1"/>
  <c r="O50" i="13"/>
  <c r="B50" i="13"/>
  <c r="N49" i="18" s="1"/>
  <c r="O49" i="13"/>
  <c r="B49" i="13"/>
  <c r="N48" i="18" s="1"/>
  <c r="O48" i="13"/>
  <c r="B48" i="13"/>
  <c r="O47" i="13"/>
  <c r="B47" i="13"/>
  <c r="O46" i="13"/>
  <c r="B46" i="13"/>
  <c r="N45" i="18" s="1"/>
  <c r="O45" i="13"/>
  <c r="B45" i="13"/>
  <c r="N44" i="18" s="1"/>
  <c r="O44" i="13"/>
  <c r="B44" i="13"/>
  <c r="N43" i="18" s="1"/>
  <c r="O43" i="13"/>
  <c r="B43" i="13"/>
  <c r="N42" i="18" s="1"/>
  <c r="O42" i="13"/>
  <c r="B42" i="13"/>
  <c r="N41" i="18" s="1"/>
  <c r="N41" i="13"/>
  <c r="M41" i="13"/>
  <c r="L41" i="13"/>
  <c r="K41" i="13"/>
  <c r="J41" i="13"/>
  <c r="I41" i="13"/>
  <c r="H41" i="13"/>
  <c r="G41" i="13"/>
  <c r="F41" i="13"/>
  <c r="E41" i="13"/>
  <c r="D41" i="13"/>
  <c r="C41" i="13"/>
  <c r="O40" i="13"/>
  <c r="B40" i="13"/>
  <c r="N39" i="18" s="1"/>
  <c r="O39" i="13"/>
  <c r="B39" i="13"/>
  <c r="N38" i="18" s="1"/>
  <c r="O38" i="13"/>
  <c r="B38" i="13"/>
  <c r="N37" i="18" s="1"/>
  <c r="O37" i="13"/>
  <c r="B37" i="13"/>
  <c r="N36" i="18" s="1"/>
  <c r="O36" i="13"/>
  <c r="B36" i="13"/>
  <c r="N35" i="18" s="1"/>
  <c r="O35" i="13"/>
  <c r="B35" i="13"/>
  <c r="N34" i="18" s="1"/>
  <c r="O34" i="13"/>
  <c r="B34" i="13"/>
  <c r="N33" i="18" s="1"/>
  <c r="O33" i="13"/>
  <c r="B33" i="13"/>
  <c r="O32" i="13"/>
  <c r="B32" i="13"/>
  <c r="O31" i="13"/>
  <c r="B31" i="13"/>
  <c r="N30" i="18" s="1"/>
  <c r="O30" i="13"/>
  <c r="B30" i="13"/>
  <c r="N29" i="18" s="1"/>
  <c r="O29" i="13"/>
  <c r="B29" i="13"/>
  <c r="N28" i="18" s="1"/>
  <c r="O28" i="13"/>
  <c r="B28" i="13"/>
  <c r="N27" i="18" s="1"/>
  <c r="O27" i="13"/>
  <c r="B27" i="13"/>
  <c r="N26" i="18" s="1"/>
  <c r="O26" i="13"/>
  <c r="B26" i="13"/>
  <c r="N25" i="18" s="1"/>
  <c r="O25" i="13"/>
  <c r="B25" i="13"/>
  <c r="N24" i="18" s="1"/>
  <c r="O24" i="13"/>
  <c r="B24" i="13"/>
  <c r="N23" i="18" s="1"/>
  <c r="O23" i="13"/>
  <c r="B23" i="13"/>
  <c r="N22" i="18" s="1"/>
  <c r="O22" i="13"/>
  <c r="B22" i="13"/>
  <c r="O21" i="13"/>
  <c r="B21" i="13"/>
  <c r="N20" i="18" s="1"/>
  <c r="O20" i="13"/>
  <c r="B20" i="13"/>
  <c r="N19" i="18" s="1"/>
  <c r="O19" i="13"/>
  <c r="B19" i="13"/>
  <c r="O18" i="13"/>
  <c r="B18" i="13"/>
  <c r="O17" i="13"/>
  <c r="B17" i="13"/>
  <c r="N16" i="18" s="1"/>
  <c r="O16" i="13"/>
  <c r="B16" i="13"/>
  <c r="N15" i="18" s="1"/>
  <c r="O15" i="13"/>
  <c r="B15" i="13"/>
  <c r="O14" i="13"/>
  <c r="B14" i="13"/>
  <c r="O13" i="13"/>
  <c r="B13" i="13"/>
  <c r="N12" i="18" s="1"/>
  <c r="O12" i="13"/>
  <c r="B12" i="13"/>
  <c r="N11" i="18" s="1"/>
  <c r="O11" i="13"/>
  <c r="B11" i="13"/>
  <c r="N10" i="18" s="1"/>
  <c r="O10" i="13"/>
  <c r="B10" i="13"/>
  <c r="N9" i="18" s="1"/>
  <c r="N8" i="13"/>
  <c r="N7" i="13" s="1"/>
  <c r="M8" i="13"/>
  <c r="M7" i="13" s="1"/>
  <c r="L8" i="13"/>
  <c r="K8" i="13"/>
  <c r="K7" i="13" s="1"/>
  <c r="J8" i="13"/>
  <c r="J7" i="13" s="1"/>
  <c r="I8" i="13"/>
  <c r="I7" i="13" s="1"/>
  <c r="H8" i="13"/>
  <c r="G8" i="13"/>
  <c r="F8" i="13"/>
  <c r="F7" i="13" s="1"/>
  <c r="E8" i="13"/>
  <c r="D8" i="13"/>
  <c r="D7" i="13" s="1"/>
  <c r="C8" i="13"/>
  <c r="L7" i="13"/>
  <c r="G7" i="13"/>
  <c r="O176" i="12"/>
  <c r="B176" i="12"/>
  <c r="M174" i="18" s="1"/>
  <c r="O175" i="12"/>
  <c r="B175" i="12"/>
  <c r="M173" i="18" s="1"/>
  <c r="O174" i="12"/>
  <c r="B174" i="12"/>
  <c r="O173" i="12"/>
  <c r="B173" i="12"/>
  <c r="O172" i="12"/>
  <c r="B172" i="12"/>
  <c r="M170" i="18" s="1"/>
  <c r="O171" i="12"/>
  <c r="B171" i="12"/>
  <c r="M169" i="18" s="1"/>
  <c r="O170" i="12"/>
  <c r="B170" i="12"/>
  <c r="M168" i="18" s="1"/>
  <c r="O169" i="12"/>
  <c r="B169" i="12"/>
  <c r="M167" i="18" s="1"/>
  <c r="O168" i="12"/>
  <c r="B168" i="12"/>
  <c r="M166" i="18" s="1"/>
  <c r="O167" i="12"/>
  <c r="B167" i="12"/>
  <c r="M165" i="18" s="1"/>
  <c r="N166" i="12"/>
  <c r="M166" i="12"/>
  <c r="L166" i="12"/>
  <c r="K166" i="12"/>
  <c r="J166" i="12"/>
  <c r="I166" i="12"/>
  <c r="H166" i="12"/>
  <c r="G166" i="12"/>
  <c r="F166" i="12"/>
  <c r="E166" i="12"/>
  <c r="D166" i="12"/>
  <c r="C166" i="12"/>
  <c r="O165" i="12"/>
  <c r="B165" i="12"/>
  <c r="O164" i="12"/>
  <c r="B164" i="12"/>
  <c r="O163" i="12"/>
  <c r="B163" i="12"/>
  <c r="O162" i="12"/>
  <c r="B162" i="12"/>
  <c r="O161" i="12"/>
  <c r="B161" i="12"/>
  <c r="O160" i="12"/>
  <c r="B160" i="12"/>
  <c r="O159" i="12"/>
  <c r="B159" i="12"/>
  <c r="O158" i="12"/>
  <c r="B158" i="12"/>
  <c r="O157" i="12"/>
  <c r="B157" i="12"/>
  <c r="O156" i="12"/>
  <c r="B156" i="12"/>
  <c r="O155" i="12"/>
  <c r="B155" i="12"/>
  <c r="O154" i="12"/>
  <c r="B154" i="12"/>
  <c r="O153" i="12"/>
  <c r="B153" i="12"/>
  <c r="O152" i="12"/>
  <c r="B152" i="12"/>
  <c r="O151" i="12"/>
  <c r="B151" i="12"/>
  <c r="O150" i="12"/>
  <c r="B150" i="12"/>
  <c r="O149" i="12"/>
  <c r="B149" i="12"/>
  <c r="O148" i="12"/>
  <c r="B148" i="12"/>
  <c r="O147" i="12"/>
  <c r="B147" i="12"/>
  <c r="O146" i="12"/>
  <c r="B146" i="12"/>
  <c r="O145" i="12"/>
  <c r="B145" i="12"/>
  <c r="O144" i="12"/>
  <c r="B144" i="12"/>
  <c r="O143" i="12"/>
  <c r="B143" i="12"/>
  <c r="O142" i="12"/>
  <c r="B142" i="12"/>
  <c r="O141" i="12"/>
  <c r="B141" i="12"/>
  <c r="O140" i="12"/>
  <c r="B140" i="12"/>
  <c r="O139" i="12"/>
  <c r="B139" i="12"/>
  <c r="O138" i="12"/>
  <c r="B138" i="12"/>
  <c r="O137" i="12"/>
  <c r="B137" i="12"/>
  <c r="O136" i="12"/>
  <c r="B136" i="12"/>
  <c r="O135" i="12"/>
  <c r="B135" i="12"/>
  <c r="O134" i="12"/>
  <c r="B134" i="12"/>
  <c r="N133" i="12"/>
  <c r="M133" i="12"/>
  <c r="M6" i="12" s="1"/>
  <c r="L133" i="12"/>
  <c r="K133" i="12"/>
  <c r="J133" i="12"/>
  <c r="I133" i="12"/>
  <c r="I6" i="12" s="1"/>
  <c r="H133" i="12"/>
  <c r="G133" i="12"/>
  <c r="F133" i="12"/>
  <c r="E133" i="12"/>
  <c r="D133" i="12"/>
  <c r="C133" i="12"/>
  <c r="N132" i="12"/>
  <c r="M132" i="12"/>
  <c r="M131" i="12" s="1"/>
  <c r="L132" i="12"/>
  <c r="L131" i="12" s="1"/>
  <c r="K132" i="12"/>
  <c r="J132" i="12"/>
  <c r="J131" i="12" s="1"/>
  <c r="I132" i="12"/>
  <c r="I131" i="12" s="1"/>
  <c r="H132" i="12"/>
  <c r="H131" i="12" s="1"/>
  <c r="G132" i="12"/>
  <c r="F132" i="12"/>
  <c r="E132" i="12"/>
  <c r="E131" i="12" s="1"/>
  <c r="D132" i="12"/>
  <c r="D131" i="12" s="1"/>
  <c r="C132" i="12"/>
  <c r="N131" i="12"/>
  <c r="K131" i="12"/>
  <c r="O130" i="12"/>
  <c r="B130" i="12"/>
  <c r="M128" i="18" s="1"/>
  <c r="O129" i="12"/>
  <c r="B129" i="12"/>
  <c r="M127" i="18" s="1"/>
  <c r="O128" i="12"/>
  <c r="B128" i="12"/>
  <c r="M126" i="18" s="1"/>
  <c r="O127" i="12"/>
  <c r="B127" i="12"/>
  <c r="M125" i="18" s="1"/>
  <c r="O126" i="12"/>
  <c r="B126" i="12"/>
  <c r="M124" i="18" s="1"/>
  <c r="O125" i="12"/>
  <c r="B125" i="12"/>
  <c r="M123" i="18" s="1"/>
  <c r="O124" i="12"/>
  <c r="B124" i="12"/>
  <c r="M122" i="18" s="1"/>
  <c r="O123" i="12"/>
  <c r="B123" i="12"/>
  <c r="M121" i="18" s="1"/>
  <c r="O122" i="12"/>
  <c r="B122" i="12"/>
  <c r="M120" i="18" s="1"/>
  <c r="O121" i="12"/>
  <c r="B121" i="12"/>
  <c r="M119" i="18" s="1"/>
  <c r="O120" i="12"/>
  <c r="B120" i="12"/>
  <c r="M118" i="18" s="1"/>
  <c r="O119" i="12"/>
  <c r="B119" i="12"/>
  <c r="M117" i="18" s="1"/>
  <c r="O118" i="12"/>
  <c r="B118" i="12"/>
  <c r="M116" i="18" s="1"/>
  <c r="O117" i="12"/>
  <c r="B117" i="12"/>
  <c r="M115" i="18" s="1"/>
  <c r="O116" i="12"/>
  <c r="B116" i="12"/>
  <c r="M114" i="18" s="1"/>
  <c r="O115" i="12"/>
  <c r="B115" i="12"/>
  <c r="M113" i="18" s="1"/>
  <c r="O114" i="12"/>
  <c r="B114" i="12"/>
  <c r="M112" i="18" s="1"/>
  <c r="O113" i="12"/>
  <c r="B113" i="12"/>
  <c r="M111" i="18" s="1"/>
  <c r="O112" i="12"/>
  <c r="B112" i="12"/>
  <c r="M110" i="18" s="1"/>
  <c r="O111" i="12"/>
  <c r="B111" i="12"/>
  <c r="M109" i="18" s="1"/>
  <c r="O110" i="12"/>
  <c r="B110" i="12"/>
  <c r="M108" i="18" s="1"/>
  <c r="O109" i="12"/>
  <c r="B109" i="12"/>
  <c r="M107" i="18" s="1"/>
  <c r="O108" i="12"/>
  <c r="B108" i="12"/>
  <c r="M106" i="18" s="1"/>
  <c r="O107" i="12"/>
  <c r="B107" i="12"/>
  <c r="M105" i="18" s="1"/>
  <c r="O106" i="12"/>
  <c r="B106" i="12"/>
  <c r="M104" i="18" s="1"/>
  <c r="O105" i="12"/>
  <c r="B105" i="12"/>
  <c r="M103" i="18" s="1"/>
  <c r="O104" i="12"/>
  <c r="B104" i="12"/>
  <c r="M102" i="18" s="1"/>
  <c r="O103" i="12"/>
  <c r="B103" i="12"/>
  <c r="M101" i="18" s="1"/>
  <c r="M99" i="18" s="1"/>
  <c r="N102" i="12"/>
  <c r="M102" i="12"/>
  <c r="L102" i="12"/>
  <c r="K102" i="12"/>
  <c r="J102" i="12"/>
  <c r="I102" i="12"/>
  <c r="H102" i="12"/>
  <c r="G102" i="12"/>
  <c r="F102" i="12"/>
  <c r="E102" i="12"/>
  <c r="D102" i="12"/>
  <c r="C102" i="12"/>
  <c r="N101" i="12"/>
  <c r="N100" i="12" s="1"/>
  <c r="M101" i="12"/>
  <c r="L101" i="12"/>
  <c r="L100" i="12" s="1"/>
  <c r="K101" i="12"/>
  <c r="K100" i="12" s="1"/>
  <c r="J101" i="12"/>
  <c r="J100" i="12" s="1"/>
  <c r="I101" i="12"/>
  <c r="I100" i="12" s="1"/>
  <c r="H101" i="12"/>
  <c r="G101" i="12"/>
  <c r="G100" i="12" s="1"/>
  <c r="F101" i="12"/>
  <c r="F100" i="12" s="1"/>
  <c r="E101" i="12"/>
  <c r="E100" i="12" s="1"/>
  <c r="D101" i="12"/>
  <c r="D100" i="12" s="1"/>
  <c r="C101" i="12"/>
  <c r="O99" i="12"/>
  <c r="B99" i="12"/>
  <c r="M97" i="18" s="1"/>
  <c r="O98" i="12"/>
  <c r="B98" i="12"/>
  <c r="O97" i="12"/>
  <c r="B97" i="12"/>
  <c r="O96" i="12"/>
  <c r="B96" i="12"/>
  <c r="O95" i="12"/>
  <c r="B95" i="12"/>
  <c r="O94" i="12"/>
  <c r="B94" i="12"/>
  <c r="O93" i="12"/>
  <c r="B93" i="12"/>
  <c r="M92" i="18" s="1"/>
  <c r="O92" i="12"/>
  <c r="B92" i="12"/>
  <c r="M91" i="18" s="1"/>
  <c r="O91" i="12"/>
  <c r="B91" i="12"/>
  <c r="M90" i="18" s="1"/>
  <c r="O90" i="12"/>
  <c r="B90" i="12"/>
  <c r="O89" i="12"/>
  <c r="B89" i="12"/>
  <c r="M88" i="18" s="1"/>
  <c r="O88" i="12"/>
  <c r="B88" i="12"/>
  <c r="M87" i="18" s="1"/>
  <c r="O87" i="12"/>
  <c r="B87" i="12"/>
  <c r="M86" i="18" s="1"/>
  <c r="O86" i="12"/>
  <c r="B86" i="12"/>
  <c r="M85" i="18" s="1"/>
  <c r="O85" i="12"/>
  <c r="B85" i="12"/>
  <c r="O84" i="12"/>
  <c r="B84" i="12"/>
  <c r="M83" i="18" s="1"/>
  <c r="O83" i="12"/>
  <c r="B83" i="12"/>
  <c r="M82" i="18" s="1"/>
  <c r="O82" i="12"/>
  <c r="B82" i="12"/>
  <c r="M81" i="18" s="1"/>
  <c r="O81" i="12"/>
  <c r="B81" i="12"/>
  <c r="O80" i="12"/>
  <c r="B80" i="12"/>
  <c r="N79" i="12"/>
  <c r="M79" i="12"/>
  <c r="L79" i="12"/>
  <c r="K79" i="12"/>
  <c r="J79" i="12"/>
  <c r="I79" i="12"/>
  <c r="H79" i="12"/>
  <c r="G79" i="12"/>
  <c r="F79" i="12"/>
  <c r="E79" i="12"/>
  <c r="D79" i="12"/>
  <c r="C79" i="12"/>
  <c r="N78" i="12"/>
  <c r="M78" i="12"/>
  <c r="M77" i="12" s="1"/>
  <c r="L78" i="12"/>
  <c r="L77" i="12" s="1"/>
  <c r="K78" i="12"/>
  <c r="K77" i="12" s="1"/>
  <c r="J78" i="12"/>
  <c r="J77" i="12" s="1"/>
  <c r="I78" i="12"/>
  <c r="I77" i="12" s="1"/>
  <c r="H78" i="12"/>
  <c r="G78" i="12"/>
  <c r="G77" i="12" s="1"/>
  <c r="F78" i="12"/>
  <c r="E78" i="12"/>
  <c r="E77" i="12" s="1"/>
  <c r="D78" i="12"/>
  <c r="D77" i="12" s="1"/>
  <c r="C78" i="12"/>
  <c r="N77" i="12"/>
  <c r="F77" i="12"/>
  <c r="O76" i="12"/>
  <c r="B76" i="12"/>
  <c r="O75" i="12"/>
  <c r="B75" i="12"/>
  <c r="O74" i="12"/>
  <c r="B74" i="12"/>
  <c r="M73" i="18" s="1"/>
  <c r="O73" i="12"/>
  <c r="B73" i="12"/>
  <c r="M72" i="18" s="1"/>
  <c r="O72" i="12"/>
  <c r="B72" i="12"/>
  <c r="M71" i="18" s="1"/>
  <c r="O71" i="12"/>
  <c r="B71" i="12"/>
  <c r="M70" i="18" s="1"/>
  <c r="O70" i="12"/>
  <c r="B70" i="12"/>
  <c r="Q68" i="19" s="1"/>
  <c r="O69" i="12"/>
  <c r="B69" i="12"/>
  <c r="O68" i="12"/>
  <c r="B68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N66" i="12"/>
  <c r="M66" i="12"/>
  <c r="M65" i="12" s="1"/>
  <c r="L66" i="12"/>
  <c r="L65" i="12" s="1"/>
  <c r="K66" i="12"/>
  <c r="J66" i="12"/>
  <c r="J65" i="12" s="1"/>
  <c r="I66" i="12"/>
  <c r="I65" i="12" s="1"/>
  <c r="H66" i="12"/>
  <c r="G66" i="12"/>
  <c r="G65" i="12" s="1"/>
  <c r="F66" i="12"/>
  <c r="F65" i="12" s="1"/>
  <c r="E66" i="12"/>
  <c r="E65" i="12" s="1"/>
  <c r="D66" i="12"/>
  <c r="D65" i="12" s="1"/>
  <c r="C66" i="12"/>
  <c r="N65" i="12"/>
  <c r="K65" i="12"/>
  <c r="O64" i="12"/>
  <c r="B64" i="12"/>
  <c r="M63" i="18" s="1"/>
  <c r="O63" i="12"/>
  <c r="B63" i="12"/>
  <c r="M62" i="18" s="1"/>
  <c r="O62" i="12"/>
  <c r="B62" i="12"/>
  <c r="O61" i="12"/>
  <c r="B61" i="12"/>
  <c r="M60" i="18" s="1"/>
  <c r="O60" i="12"/>
  <c r="B60" i="12"/>
  <c r="O59" i="12"/>
  <c r="B59" i="12"/>
  <c r="M58" i="18" s="1"/>
  <c r="O58" i="12"/>
  <c r="B58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O57" i="12" s="1"/>
  <c r="N56" i="12"/>
  <c r="M56" i="12"/>
  <c r="L56" i="12"/>
  <c r="L55" i="12" s="1"/>
  <c r="K56" i="12"/>
  <c r="J56" i="12"/>
  <c r="I56" i="12"/>
  <c r="H56" i="12"/>
  <c r="H55" i="12" s="1"/>
  <c r="G56" i="12"/>
  <c r="F56" i="12"/>
  <c r="E56" i="12"/>
  <c r="D56" i="12"/>
  <c r="D55" i="12" s="1"/>
  <c r="C56" i="12"/>
  <c r="N55" i="12"/>
  <c r="J55" i="12"/>
  <c r="F55" i="12"/>
  <c r="O54" i="12"/>
  <c r="B54" i="12"/>
  <c r="O53" i="12"/>
  <c r="B53" i="12"/>
  <c r="O52" i="12"/>
  <c r="B52" i="12"/>
  <c r="M51" i="18" s="1"/>
  <c r="O51" i="12"/>
  <c r="B51" i="12"/>
  <c r="M50" i="18" s="1"/>
  <c r="O50" i="12"/>
  <c r="B50" i="12"/>
  <c r="M49" i="18" s="1"/>
  <c r="O49" i="12"/>
  <c r="B49" i="12"/>
  <c r="M48" i="18" s="1"/>
  <c r="O48" i="12"/>
  <c r="B48" i="12"/>
  <c r="M47" i="18" s="1"/>
  <c r="O47" i="12"/>
  <c r="B47" i="12"/>
  <c r="M46" i="18" s="1"/>
  <c r="O46" i="12"/>
  <c r="B46" i="12"/>
  <c r="M45" i="18" s="1"/>
  <c r="O45" i="12"/>
  <c r="B45" i="12"/>
  <c r="O44" i="12"/>
  <c r="B44" i="12"/>
  <c r="O43" i="12"/>
  <c r="B43" i="12"/>
  <c r="O42" i="12"/>
  <c r="B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O40" i="12"/>
  <c r="B40" i="12"/>
  <c r="M39" i="18" s="1"/>
  <c r="O39" i="12"/>
  <c r="B39" i="12"/>
  <c r="M38" i="18" s="1"/>
  <c r="O38" i="12"/>
  <c r="B38" i="12"/>
  <c r="M37" i="18" s="1"/>
  <c r="O37" i="12"/>
  <c r="B37" i="12"/>
  <c r="M36" i="18" s="1"/>
  <c r="O36" i="12"/>
  <c r="B36" i="12"/>
  <c r="M35" i="18" s="1"/>
  <c r="O35" i="12"/>
  <c r="B35" i="12"/>
  <c r="M34" i="18" s="1"/>
  <c r="O34" i="12"/>
  <c r="B34" i="12"/>
  <c r="M33" i="18" s="1"/>
  <c r="O33" i="12"/>
  <c r="B33" i="12"/>
  <c r="M32" i="18" s="1"/>
  <c r="O32" i="12"/>
  <c r="B32" i="12"/>
  <c r="O31" i="12"/>
  <c r="B31" i="12"/>
  <c r="O30" i="12"/>
  <c r="B30" i="12"/>
  <c r="M29" i="18" s="1"/>
  <c r="O29" i="12"/>
  <c r="B29" i="12"/>
  <c r="M28" i="18" s="1"/>
  <c r="O28" i="12"/>
  <c r="B28" i="12"/>
  <c r="M27" i="18" s="1"/>
  <c r="O27" i="12"/>
  <c r="B27" i="12"/>
  <c r="M26" i="18" s="1"/>
  <c r="O26" i="12"/>
  <c r="B26" i="12"/>
  <c r="M25" i="18" s="1"/>
  <c r="O25" i="12"/>
  <c r="B25" i="12"/>
  <c r="M24" i="18" s="1"/>
  <c r="O24" i="12"/>
  <c r="B24" i="12"/>
  <c r="M23" i="18" s="1"/>
  <c r="O23" i="12"/>
  <c r="B23" i="12"/>
  <c r="M22" i="18" s="1"/>
  <c r="O22" i="12"/>
  <c r="B22" i="12"/>
  <c r="M21" i="18" s="1"/>
  <c r="O21" i="12"/>
  <c r="B21" i="12"/>
  <c r="O20" i="12"/>
  <c r="B20" i="12"/>
  <c r="M19" i="18" s="1"/>
  <c r="O19" i="12"/>
  <c r="B19" i="12"/>
  <c r="O18" i="12"/>
  <c r="B18" i="12"/>
  <c r="Q17" i="19" s="1"/>
  <c r="O17" i="12"/>
  <c r="B17" i="12"/>
  <c r="O16" i="12"/>
  <c r="B16" i="12"/>
  <c r="O15" i="12"/>
  <c r="B15" i="12"/>
  <c r="M14" i="18" s="1"/>
  <c r="O14" i="12"/>
  <c r="B14" i="12"/>
  <c r="M13" i="18" s="1"/>
  <c r="O13" i="12"/>
  <c r="B13" i="12"/>
  <c r="O12" i="12"/>
  <c r="B12" i="12"/>
  <c r="M11" i="18" s="1"/>
  <c r="O11" i="12"/>
  <c r="B11" i="12"/>
  <c r="M10" i="18" s="1"/>
  <c r="O10" i="12"/>
  <c r="B10" i="12"/>
  <c r="M9" i="18" s="1"/>
  <c r="D6" i="12"/>
  <c r="N8" i="12"/>
  <c r="N7" i="12" s="1"/>
  <c r="M8" i="12"/>
  <c r="M7" i="12" s="1"/>
  <c r="L8" i="12"/>
  <c r="K8" i="12"/>
  <c r="K7" i="12" s="1"/>
  <c r="J8" i="12"/>
  <c r="J7" i="12" s="1"/>
  <c r="I8" i="12"/>
  <c r="I7" i="12" s="1"/>
  <c r="H8" i="12"/>
  <c r="H7" i="12" s="1"/>
  <c r="G8" i="12"/>
  <c r="G7" i="12" s="1"/>
  <c r="F8" i="12"/>
  <c r="F7" i="12" s="1"/>
  <c r="E8" i="12"/>
  <c r="E7" i="12" s="1"/>
  <c r="D8" i="12"/>
  <c r="C8" i="12"/>
  <c r="C7" i="12" s="1"/>
  <c r="L7" i="12"/>
  <c r="K6" i="12"/>
  <c r="O176" i="11"/>
  <c r="B176" i="11"/>
  <c r="L174" i="18" s="1"/>
  <c r="O175" i="11"/>
  <c r="B175" i="11"/>
  <c r="L173" i="18" s="1"/>
  <c r="O174" i="11"/>
  <c r="B174" i="11"/>
  <c r="O173" i="11"/>
  <c r="B173" i="11"/>
  <c r="O172" i="11"/>
  <c r="B172" i="11"/>
  <c r="L170" i="18" s="1"/>
  <c r="O171" i="11"/>
  <c r="B171" i="11"/>
  <c r="L169" i="18" s="1"/>
  <c r="O170" i="11"/>
  <c r="B170" i="11"/>
  <c r="L168" i="18" s="1"/>
  <c r="O169" i="11"/>
  <c r="B169" i="11"/>
  <c r="L167" i="18" s="1"/>
  <c r="O168" i="11"/>
  <c r="B168" i="11"/>
  <c r="L166" i="18" s="1"/>
  <c r="O167" i="11"/>
  <c r="B167" i="11"/>
  <c r="L165" i="18" s="1"/>
  <c r="N166" i="11"/>
  <c r="M166" i="11"/>
  <c r="L166" i="11"/>
  <c r="K166" i="11"/>
  <c r="K5" i="11" s="1"/>
  <c r="J166" i="11"/>
  <c r="I166" i="11"/>
  <c r="H166" i="11"/>
  <c r="G166" i="11"/>
  <c r="F166" i="11"/>
  <c r="E166" i="11"/>
  <c r="D166" i="11"/>
  <c r="C166" i="11"/>
  <c r="O165" i="11"/>
  <c r="B165" i="11"/>
  <c r="O164" i="11"/>
  <c r="B164" i="11"/>
  <c r="O163" i="11"/>
  <c r="B163" i="11"/>
  <c r="O162" i="11"/>
  <c r="B162" i="11"/>
  <c r="O161" i="11"/>
  <c r="B161" i="11"/>
  <c r="O160" i="11"/>
  <c r="B160" i="11"/>
  <c r="O159" i="11"/>
  <c r="B159" i="11"/>
  <c r="O158" i="11"/>
  <c r="B158" i="11"/>
  <c r="O157" i="11"/>
  <c r="B157" i="11"/>
  <c r="O156" i="11"/>
  <c r="B156" i="11"/>
  <c r="O155" i="11"/>
  <c r="B155" i="11"/>
  <c r="O154" i="11"/>
  <c r="B154" i="11"/>
  <c r="O153" i="11"/>
  <c r="B153" i="11"/>
  <c r="O152" i="11"/>
  <c r="B152" i="11"/>
  <c r="O151" i="11"/>
  <c r="B151" i="11"/>
  <c r="O150" i="11"/>
  <c r="B150" i="11"/>
  <c r="O149" i="11"/>
  <c r="B149" i="11"/>
  <c r="O148" i="11"/>
  <c r="B148" i="11"/>
  <c r="O147" i="11"/>
  <c r="B147" i="11"/>
  <c r="O146" i="11"/>
  <c r="B146" i="11"/>
  <c r="O145" i="11"/>
  <c r="B145" i="11"/>
  <c r="O144" i="11"/>
  <c r="B144" i="11"/>
  <c r="O143" i="11"/>
  <c r="B143" i="11"/>
  <c r="O142" i="11"/>
  <c r="B142" i="11"/>
  <c r="O141" i="11"/>
  <c r="B141" i="11"/>
  <c r="O140" i="11"/>
  <c r="B140" i="11"/>
  <c r="O139" i="11"/>
  <c r="B139" i="11"/>
  <c r="O138" i="11"/>
  <c r="B138" i="11"/>
  <c r="O137" i="11"/>
  <c r="B137" i="11"/>
  <c r="O136" i="11"/>
  <c r="B136" i="11"/>
  <c r="O135" i="11"/>
  <c r="B135" i="11"/>
  <c r="O134" i="11"/>
  <c r="B134" i="11"/>
  <c r="N133" i="11"/>
  <c r="M133" i="11"/>
  <c r="L133" i="11"/>
  <c r="K133" i="11"/>
  <c r="K131" i="11" s="1"/>
  <c r="J133" i="11"/>
  <c r="I133" i="11"/>
  <c r="H133" i="11"/>
  <c r="G133" i="11"/>
  <c r="F133" i="11"/>
  <c r="E133" i="11"/>
  <c r="D133" i="11"/>
  <c r="N132" i="11"/>
  <c r="M132" i="11"/>
  <c r="L132" i="11"/>
  <c r="L131" i="11" s="1"/>
  <c r="K132" i="11"/>
  <c r="J132" i="11"/>
  <c r="J131" i="11" s="1"/>
  <c r="I132" i="11"/>
  <c r="H132" i="11"/>
  <c r="G132" i="11"/>
  <c r="F132" i="11"/>
  <c r="E132" i="11"/>
  <c r="D132" i="11"/>
  <c r="C132" i="11"/>
  <c r="N131" i="11"/>
  <c r="M131" i="11"/>
  <c r="O130" i="11"/>
  <c r="B130" i="11"/>
  <c r="L128" i="18" s="1"/>
  <c r="O129" i="11"/>
  <c r="B129" i="11"/>
  <c r="L127" i="18" s="1"/>
  <c r="O128" i="11"/>
  <c r="B128" i="11"/>
  <c r="L126" i="18" s="1"/>
  <c r="O127" i="11"/>
  <c r="B127" i="11"/>
  <c r="L125" i="18" s="1"/>
  <c r="O126" i="11"/>
  <c r="B126" i="11"/>
  <c r="L124" i="18" s="1"/>
  <c r="O125" i="11"/>
  <c r="B125" i="11"/>
  <c r="L123" i="18" s="1"/>
  <c r="O124" i="11"/>
  <c r="B124" i="11"/>
  <c r="L122" i="18" s="1"/>
  <c r="O123" i="11"/>
  <c r="B123" i="11"/>
  <c r="L121" i="18" s="1"/>
  <c r="O122" i="11"/>
  <c r="B122" i="11"/>
  <c r="L120" i="18" s="1"/>
  <c r="O121" i="11"/>
  <c r="B121" i="11"/>
  <c r="L119" i="18" s="1"/>
  <c r="O120" i="11"/>
  <c r="B120" i="11"/>
  <c r="L118" i="18" s="1"/>
  <c r="O119" i="11"/>
  <c r="B119" i="11"/>
  <c r="L117" i="18" s="1"/>
  <c r="O118" i="11"/>
  <c r="B118" i="11"/>
  <c r="L116" i="18" s="1"/>
  <c r="O117" i="11"/>
  <c r="B117" i="11"/>
  <c r="L115" i="18" s="1"/>
  <c r="O116" i="11"/>
  <c r="B116" i="11"/>
  <c r="L114" i="18" s="1"/>
  <c r="O115" i="11"/>
  <c r="B115" i="11"/>
  <c r="L113" i="18" s="1"/>
  <c r="O114" i="11"/>
  <c r="B114" i="11"/>
  <c r="L112" i="18" s="1"/>
  <c r="L100" i="18" s="1"/>
  <c r="O113" i="11"/>
  <c r="B113" i="11"/>
  <c r="L111" i="18" s="1"/>
  <c r="O112" i="11"/>
  <c r="B112" i="11"/>
  <c r="L110" i="18" s="1"/>
  <c r="O111" i="11"/>
  <c r="B111" i="11"/>
  <c r="L109" i="18" s="1"/>
  <c r="O110" i="11"/>
  <c r="B110" i="11"/>
  <c r="L108" i="18" s="1"/>
  <c r="O109" i="11"/>
  <c r="B109" i="11"/>
  <c r="L107" i="18" s="1"/>
  <c r="O108" i="11"/>
  <c r="B108" i="11"/>
  <c r="L106" i="18" s="1"/>
  <c r="O107" i="11"/>
  <c r="B107" i="11"/>
  <c r="L105" i="18" s="1"/>
  <c r="O106" i="11"/>
  <c r="B106" i="11"/>
  <c r="L104" i="18" s="1"/>
  <c r="O105" i="11"/>
  <c r="B105" i="11"/>
  <c r="L103" i="18" s="1"/>
  <c r="O104" i="11"/>
  <c r="B104" i="11"/>
  <c r="L102" i="18" s="1"/>
  <c r="O103" i="11"/>
  <c r="B103" i="11"/>
  <c r="L101" i="18" s="1"/>
  <c r="N102" i="11"/>
  <c r="M102" i="11"/>
  <c r="M6" i="11" s="1"/>
  <c r="L102" i="11"/>
  <c r="K102" i="11"/>
  <c r="K100" i="11" s="1"/>
  <c r="J102" i="11"/>
  <c r="I102" i="11"/>
  <c r="I6" i="11" s="1"/>
  <c r="H102" i="11"/>
  <c r="G102" i="11"/>
  <c r="F102" i="11"/>
  <c r="E102" i="11"/>
  <c r="E6" i="11" s="1"/>
  <c r="D102" i="11"/>
  <c r="N101" i="11"/>
  <c r="N100" i="11" s="1"/>
  <c r="M101" i="11"/>
  <c r="L101" i="11"/>
  <c r="L100" i="11" s="1"/>
  <c r="K101" i="11"/>
  <c r="J101" i="11"/>
  <c r="J100" i="11" s="1"/>
  <c r="I101" i="11"/>
  <c r="H101" i="11"/>
  <c r="G101" i="11"/>
  <c r="G100" i="11" s="1"/>
  <c r="F101" i="11"/>
  <c r="E101" i="11"/>
  <c r="D101" i="11"/>
  <c r="D100" i="11" s="1"/>
  <c r="C101" i="11"/>
  <c r="O99" i="11"/>
  <c r="B99" i="11"/>
  <c r="L97" i="18" s="1"/>
  <c r="O98" i="11"/>
  <c r="B98" i="11"/>
  <c r="O97" i="11"/>
  <c r="B97" i="11"/>
  <c r="L96" i="18" s="1"/>
  <c r="O96" i="11"/>
  <c r="B96" i="11"/>
  <c r="O95" i="11"/>
  <c r="B95" i="11"/>
  <c r="O94" i="11"/>
  <c r="B94" i="11"/>
  <c r="P92" i="19" s="1"/>
  <c r="O93" i="11"/>
  <c r="B93" i="11"/>
  <c r="L92" i="18" s="1"/>
  <c r="O92" i="11"/>
  <c r="B92" i="11"/>
  <c r="L91" i="18" s="1"/>
  <c r="O91" i="11"/>
  <c r="B91" i="11"/>
  <c r="L90" i="18" s="1"/>
  <c r="O90" i="11"/>
  <c r="B90" i="11"/>
  <c r="L89" i="18" s="1"/>
  <c r="O89" i="11"/>
  <c r="B89" i="11"/>
  <c r="L88" i="18" s="1"/>
  <c r="O88" i="11"/>
  <c r="B88" i="11"/>
  <c r="O87" i="11"/>
  <c r="B87" i="11"/>
  <c r="O86" i="11"/>
  <c r="B86" i="11"/>
  <c r="L85" i="18" s="1"/>
  <c r="O85" i="11"/>
  <c r="B85" i="11"/>
  <c r="L84" i="18" s="1"/>
  <c r="O84" i="11"/>
  <c r="B84" i="11"/>
  <c r="O83" i="11"/>
  <c r="B83" i="11"/>
  <c r="L82" i="18" s="1"/>
  <c r="O82" i="11"/>
  <c r="B82" i="11"/>
  <c r="L81" i="18" s="1"/>
  <c r="O81" i="11"/>
  <c r="B81" i="11"/>
  <c r="O80" i="11"/>
  <c r="B80" i="11"/>
  <c r="L79" i="18" s="1"/>
  <c r="N79" i="11"/>
  <c r="M79" i="11"/>
  <c r="L79" i="11"/>
  <c r="K79" i="11"/>
  <c r="J79" i="11"/>
  <c r="J77" i="11" s="1"/>
  <c r="I79" i="11"/>
  <c r="H79" i="11"/>
  <c r="G79" i="11"/>
  <c r="F79" i="11"/>
  <c r="F77" i="11" s="1"/>
  <c r="E79" i="11"/>
  <c r="D79" i="11"/>
  <c r="N78" i="11"/>
  <c r="M78" i="11"/>
  <c r="L78" i="11"/>
  <c r="K78" i="11"/>
  <c r="K77" i="11" s="1"/>
  <c r="J78" i="11"/>
  <c r="I78" i="11"/>
  <c r="I77" i="11" s="1"/>
  <c r="H78" i="11"/>
  <c r="G78" i="11"/>
  <c r="G77" i="11" s="1"/>
  <c r="F78" i="11"/>
  <c r="E78" i="11"/>
  <c r="D78" i="11"/>
  <c r="C78" i="11"/>
  <c r="M77" i="11"/>
  <c r="O76" i="11"/>
  <c r="B76" i="11"/>
  <c r="O75" i="11"/>
  <c r="B75" i="11"/>
  <c r="O74" i="11"/>
  <c r="B74" i="11"/>
  <c r="P72" i="19" s="1"/>
  <c r="O73" i="11"/>
  <c r="B73" i="11"/>
  <c r="O72" i="11"/>
  <c r="B72" i="11"/>
  <c r="P70" i="19" s="1"/>
  <c r="O71" i="11"/>
  <c r="B71" i="11"/>
  <c r="L70" i="18" s="1"/>
  <c r="O70" i="11"/>
  <c r="B70" i="11"/>
  <c r="O69" i="11"/>
  <c r="B69" i="11"/>
  <c r="P67" i="19" s="1"/>
  <c r="O68" i="11"/>
  <c r="B68" i="11"/>
  <c r="L67" i="18" s="1"/>
  <c r="N67" i="11"/>
  <c r="M67" i="11"/>
  <c r="M65" i="11" s="1"/>
  <c r="L67" i="11"/>
  <c r="K67" i="11"/>
  <c r="J67" i="11"/>
  <c r="I67" i="11"/>
  <c r="I65" i="11" s="1"/>
  <c r="H67" i="11"/>
  <c r="G67" i="11"/>
  <c r="G65" i="11" s="1"/>
  <c r="F67" i="11"/>
  <c r="E67" i="11"/>
  <c r="D67" i="11"/>
  <c r="N66" i="11"/>
  <c r="M66" i="11"/>
  <c r="L66" i="11"/>
  <c r="L65" i="11" s="1"/>
  <c r="K66" i="11"/>
  <c r="J66" i="11"/>
  <c r="J65" i="11" s="1"/>
  <c r="I66" i="11"/>
  <c r="H66" i="11"/>
  <c r="G66" i="11"/>
  <c r="F66" i="11"/>
  <c r="F65" i="11" s="1"/>
  <c r="E66" i="11"/>
  <c r="E65" i="11" s="1"/>
  <c r="D66" i="11"/>
  <c r="D65" i="11" s="1"/>
  <c r="C66" i="11"/>
  <c r="N65" i="11"/>
  <c r="O64" i="11"/>
  <c r="B64" i="11"/>
  <c r="L63" i="18" s="1"/>
  <c r="O63" i="11"/>
  <c r="B63" i="11"/>
  <c r="L62" i="18" s="1"/>
  <c r="O62" i="11"/>
  <c r="B62" i="11"/>
  <c r="L61" i="18" s="1"/>
  <c r="O61" i="11"/>
  <c r="B61" i="11"/>
  <c r="L60" i="18" s="1"/>
  <c r="O60" i="11"/>
  <c r="B60" i="11"/>
  <c r="L59" i="18" s="1"/>
  <c r="O59" i="11"/>
  <c r="B59" i="11"/>
  <c r="L58" i="18" s="1"/>
  <c r="O58" i="11"/>
  <c r="B58" i="11"/>
  <c r="N57" i="11"/>
  <c r="M57" i="11"/>
  <c r="L57" i="11"/>
  <c r="L6" i="11" s="1"/>
  <c r="K57" i="11"/>
  <c r="J57" i="11"/>
  <c r="I57" i="11"/>
  <c r="H57" i="11"/>
  <c r="G57" i="11"/>
  <c r="F57" i="11"/>
  <c r="E57" i="11"/>
  <c r="D57" i="11"/>
  <c r="O57" i="11" s="1"/>
  <c r="N56" i="11"/>
  <c r="M56" i="11"/>
  <c r="L56" i="11"/>
  <c r="K56" i="11"/>
  <c r="K55" i="11" s="1"/>
  <c r="J56" i="11"/>
  <c r="J55" i="11" s="1"/>
  <c r="I56" i="11"/>
  <c r="H56" i="11"/>
  <c r="G56" i="11"/>
  <c r="G55" i="11" s="1"/>
  <c r="F56" i="11"/>
  <c r="F55" i="11" s="1"/>
  <c r="E56" i="11"/>
  <c r="E55" i="11" s="1"/>
  <c r="D56" i="11"/>
  <c r="C56" i="11"/>
  <c r="N55" i="11"/>
  <c r="M55" i="11"/>
  <c r="I55" i="11"/>
  <c r="O54" i="11"/>
  <c r="B54" i="11"/>
  <c r="L53" i="18" s="1"/>
  <c r="O53" i="11"/>
  <c r="B53" i="11"/>
  <c r="L52" i="18" s="1"/>
  <c r="O52" i="11"/>
  <c r="B52" i="11"/>
  <c r="L51" i="18" s="1"/>
  <c r="O51" i="11"/>
  <c r="B51" i="11"/>
  <c r="L50" i="18" s="1"/>
  <c r="O50" i="11"/>
  <c r="B50" i="11"/>
  <c r="L49" i="18" s="1"/>
  <c r="O49" i="11"/>
  <c r="B49" i="11"/>
  <c r="L48" i="18" s="1"/>
  <c r="O48" i="11"/>
  <c r="B48" i="11"/>
  <c r="L47" i="18" s="1"/>
  <c r="O47" i="11"/>
  <c r="B47" i="11"/>
  <c r="L46" i="18" s="1"/>
  <c r="O46" i="11"/>
  <c r="B46" i="11"/>
  <c r="L45" i="18" s="1"/>
  <c r="O45" i="11"/>
  <c r="B45" i="11"/>
  <c r="L44" i="18" s="1"/>
  <c r="O44" i="11"/>
  <c r="B44" i="11"/>
  <c r="L43" i="18" s="1"/>
  <c r="O43" i="11"/>
  <c r="B43" i="11"/>
  <c r="L42" i="18" s="1"/>
  <c r="O42" i="11"/>
  <c r="B42" i="11"/>
  <c r="L41" i="18" s="1"/>
  <c r="N41" i="11"/>
  <c r="M41" i="11"/>
  <c r="L41" i="11"/>
  <c r="K41" i="11"/>
  <c r="J41" i="11"/>
  <c r="I41" i="11"/>
  <c r="H41" i="11"/>
  <c r="G41" i="11"/>
  <c r="F41" i="11"/>
  <c r="E41" i="11"/>
  <c r="D41" i="11"/>
  <c r="C41" i="11"/>
  <c r="O40" i="11"/>
  <c r="B40" i="11"/>
  <c r="O39" i="11"/>
  <c r="B39" i="11"/>
  <c r="L38" i="18" s="1"/>
  <c r="O38" i="11"/>
  <c r="B38" i="11"/>
  <c r="L37" i="18" s="1"/>
  <c r="O37" i="11"/>
  <c r="B37" i="11"/>
  <c r="L36" i="18" s="1"/>
  <c r="O36" i="11"/>
  <c r="B36" i="11"/>
  <c r="L35" i="18" s="1"/>
  <c r="O35" i="11"/>
  <c r="B35" i="11"/>
  <c r="L34" i="18" s="1"/>
  <c r="O34" i="11"/>
  <c r="B34" i="11"/>
  <c r="L33" i="18" s="1"/>
  <c r="O33" i="11"/>
  <c r="B33" i="11"/>
  <c r="L32" i="18" s="1"/>
  <c r="O32" i="11"/>
  <c r="B32" i="11"/>
  <c r="O31" i="11"/>
  <c r="B31" i="11"/>
  <c r="L30" i="18" s="1"/>
  <c r="O30" i="11"/>
  <c r="B30" i="11"/>
  <c r="L29" i="18" s="1"/>
  <c r="O29" i="11"/>
  <c r="B29" i="11"/>
  <c r="L28" i="18" s="1"/>
  <c r="O28" i="11"/>
  <c r="B28" i="11"/>
  <c r="L27" i="18" s="1"/>
  <c r="O27" i="11"/>
  <c r="B27" i="11"/>
  <c r="L26" i="18" s="1"/>
  <c r="O26" i="11"/>
  <c r="B26" i="11"/>
  <c r="L25" i="18" s="1"/>
  <c r="O25" i="11"/>
  <c r="B25" i="11"/>
  <c r="L24" i="18" s="1"/>
  <c r="O24" i="11"/>
  <c r="B24" i="11"/>
  <c r="L23" i="18" s="1"/>
  <c r="O23" i="11"/>
  <c r="B23" i="11"/>
  <c r="L22" i="18" s="1"/>
  <c r="O22" i="11"/>
  <c r="B22" i="11"/>
  <c r="O21" i="11"/>
  <c r="B21" i="11"/>
  <c r="L20" i="18" s="1"/>
  <c r="O20" i="11"/>
  <c r="B20" i="11"/>
  <c r="L19" i="18" s="1"/>
  <c r="O19" i="11"/>
  <c r="B19" i="11"/>
  <c r="L18" i="18" s="1"/>
  <c r="O18" i="11"/>
  <c r="B18" i="11"/>
  <c r="O17" i="11"/>
  <c r="B17" i="11"/>
  <c r="L16" i="18" s="1"/>
  <c r="O16" i="11"/>
  <c r="B16" i="11"/>
  <c r="L15" i="18" s="1"/>
  <c r="O15" i="11"/>
  <c r="B15" i="11"/>
  <c r="L14" i="18" s="1"/>
  <c r="O14" i="11"/>
  <c r="B14" i="11"/>
  <c r="L13" i="18" s="1"/>
  <c r="O13" i="11"/>
  <c r="B13" i="11"/>
  <c r="L12" i="18" s="1"/>
  <c r="O12" i="11"/>
  <c r="B12" i="11"/>
  <c r="L11" i="18" s="1"/>
  <c r="O11" i="11"/>
  <c r="B11" i="11"/>
  <c r="L10" i="18" s="1"/>
  <c r="O10" i="11"/>
  <c r="B10" i="11"/>
  <c r="L9" i="18" s="1"/>
  <c r="O9" i="11"/>
  <c r="N8" i="11"/>
  <c r="N7" i="11" s="1"/>
  <c r="M8" i="11"/>
  <c r="M7" i="11" s="1"/>
  <c r="L8" i="11"/>
  <c r="L7" i="11" s="1"/>
  <c r="K8" i="11"/>
  <c r="J8" i="11"/>
  <c r="J7" i="11" s="1"/>
  <c r="I8" i="11"/>
  <c r="I7" i="11" s="1"/>
  <c r="H8" i="11"/>
  <c r="G8" i="11"/>
  <c r="G7" i="11" s="1"/>
  <c r="F8" i="11"/>
  <c r="E8" i="11"/>
  <c r="E7" i="11" s="1"/>
  <c r="D8" i="11"/>
  <c r="D7" i="11" s="1"/>
  <c r="C8" i="11"/>
  <c r="K7" i="11"/>
  <c r="J6" i="11"/>
  <c r="P176" i="10"/>
  <c r="B176" i="10"/>
  <c r="K174" i="18" s="1"/>
  <c r="P175" i="10"/>
  <c r="B175" i="10"/>
  <c r="K173" i="18" s="1"/>
  <c r="P174" i="10"/>
  <c r="B174" i="10"/>
  <c r="P173" i="10"/>
  <c r="B173" i="10"/>
  <c r="P172" i="10"/>
  <c r="B172" i="10"/>
  <c r="K170" i="18" s="1"/>
  <c r="P171" i="10"/>
  <c r="B171" i="10"/>
  <c r="K169" i="18" s="1"/>
  <c r="P170" i="10"/>
  <c r="B170" i="10"/>
  <c r="K168" i="18" s="1"/>
  <c r="P169" i="10"/>
  <c r="B169" i="10"/>
  <c r="K167" i="18" s="1"/>
  <c r="P168" i="10"/>
  <c r="B168" i="10"/>
  <c r="K166" i="18" s="1"/>
  <c r="P167" i="10"/>
  <c r="B167" i="10"/>
  <c r="K165" i="18" s="1"/>
  <c r="O166" i="10"/>
  <c r="N166" i="10"/>
  <c r="M166" i="10"/>
  <c r="L166" i="10"/>
  <c r="K166" i="10"/>
  <c r="J166" i="10"/>
  <c r="I166" i="10"/>
  <c r="H166" i="10"/>
  <c r="G166" i="10"/>
  <c r="F166" i="10"/>
  <c r="E166" i="10"/>
  <c r="C166" i="10"/>
  <c r="P165" i="10"/>
  <c r="P164" i="10"/>
  <c r="P163" i="10"/>
  <c r="P162" i="10"/>
  <c r="B162" i="10"/>
  <c r="P161" i="10"/>
  <c r="P160" i="10"/>
  <c r="P159" i="10"/>
  <c r="B159" i="10"/>
  <c r="P158" i="10"/>
  <c r="P157" i="10"/>
  <c r="P156" i="10"/>
  <c r="P155" i="10"/>
  <c r="B155" i="10"/>
  <c r="P154" i="10"/>
  <c r="B154" i="10"/>
  <c r="P153" i="10"/>
  <c r="B153" i="10"/>
  <c r="P152" i="10"/>
  <c r="B152" i="10"/>
  <c r="P151" i="10"/>
  <c r="B151" i="10"/>
  <c r="P150" i="10"/>
  <c r="B150" i="10"/>
  <c r="P149" i="10"/>
  <c r="B149" i="10"/>
  <c r="P148" i="10"/>
  <c r="B148" i="10"/>
  <c r="P147" i="10"/>
  <c r="B147" i="10"/>
  <c r="P146" i="10"/>
  <c r="B146" i="10"/>
  <c r="P145" i="10"/>
  <c r="B145" i="10"/>
  <c r="P144" i="10"/>
  <c r="B144" i="10"/>
  <c r="P143" i="10"/>
  <c r="B143" i="10"/>
  <c r="P142" i="10"/>
  <c r="B142" i="10"/>
  <c r="P141" i="10"/>
  <c r="B141" i="10"/>
  <c r="P140" i="10"/>
  <c r="B140" i="10"/>
  <c r="P139" i="10"/>
  <c r="B139" i="10"/>
  <c r="P138" i="10"/>
  <c r="B138" i="10"/>
  <c r="P137" i="10"/>
  <c r="B137" i="10"/>
  <c r="P136" i="10"/>
  <c r="B136" i="10"/>
  <c r="P135" i="10"/>
  <c r="B135" i="10"/>
  <c r="P134" i="10"/>
  <c r="B134" i="10"/>
  <c r="O133" i="10"/>
  <c r="N133" i="10"/>
  <c r="M133" i="10"/>
  <c r="L133" i="10"/>
  <c r="K133" i="10"/>
  <c r="J133" i="10"/>
  <c r="I133" i="10"/>
  <c r="H133" i="10"/>
  <c r="G133" i="10"/>
  <c r="F133" i="10"/>
  <c r="E133" i="10"/>
  <c r="C133" i="10"/>
  <c r="O132" i="10"/>
  <c r="N132" i="10"/>
  <c r="M132" i="10"/>
  <c r="M131" i="10" s="1"/>
  <c r="L132" i="10"/>
  <c r="L131" i="10" s="1"/>
  <c r="K132" i="10"/>
  <c r="K131" i="10" s="1"/>
  <c r="J132" i="10"/>
  <c r="J131" i="10" s="1"/>
  <c r="I132" i="10"/>
  <c r="H132" i="10"/>
  <c r="G132" i="10"/>
  <c r="F132" i="10"/>
  <c r="F131" i="10" s="1"/>
  <c r="E132" i="10"/>
  <c r="C132" i="10"/>
  <c r="C131" i="10" s="1"/>
  <c r="O131" i="10"/>
  <c r="N131" i="10"/>
  <c r="P130" i="10"/>
  <c r="B130" i="10"/>
  <c r="K128" i="18" s="1"/>
  <c r="P129" i="10"/>
  <c r="B129" i="10"/>
  <c r="K127" i="18" s="1"/>
  <c r="P128" i="10"/>
  <c r="B128" i="10"/>
  <c r="K126" i="18" s="1"/>
  <c r="P127" i="10"/>
  <c r="B127" i="10"/>
  <c r="K125" i="18" s="1"/>
  <c r="P126" i="10"/>
  <c r="B126" i="10"/>
  <c r="K124" i="18" s="1"/>
  <c r="P125" i="10"/>
  <c r="B125" i="10"/>
  <c r="K123" i="18" s="1"/>
  <c r="P124" i="10"/>
  <c r="B124" i="10"/>
  <c r="K122" i="18" s="1"/>
  <c r="P123" i="10"/>
  <c r="B123" i="10"/>
  <c r="K121" i="18" s="1"/>
  <c r="P122" i="10"/>
  <c r="B122" i="10"/>
  <c r="K120" i="18" s="1"/>
  <c r="P121" i="10"/>
  <c r="B121" i="10"/>
  <c r="K119" i="18" s="1"/>
  <c r="P120" i="10"/>
  <c r="B120" i="10"/>
  <c r="K118" i="18" s="1"/>
  <c r="P119" i="10"/>
  <c r="B119" i="10"/>
  <c r="K117" i="18" s="1"/>
  <c r="P118" i="10"/>
  <c r="B118" i="10"/>
  <c r="K116" i="18" s="1"/>
  <c r="P117" i="10"/>
  <c r="B117" i="10"/>
  <c r="K115" i="18" s="1"/>
  <c r="P116" i="10"/>
  <c r="B116" i="10"/>
  <c r="K114" i="18" s="1"/>
  <c r="P115" i="10"/>
  <c r="B115" i="10"/>
  <c r="K113" i="18" s="1"/>
  <c r="P114" i="10"/>
  <c r="B114" i="10"/>
  <c r="K112" i="18" s="1"/>
  <c r="P113" i="10"/>
  <c r="B113" i="10"/>
  <c r="K111" i="18" s="1"/>
  <c r="P112" i="10"/>
  <c r="B112" i="10"/>
  <c r="K110" i="18" s="1"/>
  <c r="P111" i="10"/>
  <c r="B111" i="10"/>
  <c r="K109" i="18" s="1"/>
  <c r="P110" i="10"/>
  <c r="B110" i="10"/>
  <c r="K108" i="18" s="1"/>
  <c r="P109" i="10"/>
  <c r="B109" i="10"/>
  <c r="K107" i="18" s="1"/>
  <c r="P108" i="10"/>
  <c r="B108" i="10"/>
  <c r="K106" i="18" s="1"/>
  <c r="P107" i="10"/>
  <c r="B107" i="10"/>
  <c r="K105" i="18" s="1"/>
  <c r="P106" i="10"/>
  <c r="B106" i="10"/>
  <c r="K104" i="18" s="1"/>
  <c r="P105" i="10"/>
  <c r="B105" i="10"/>
  <c r="K103" i="18" s="1"/>
  <c r="P104" i="10"/>
  <c r="B104" i="10"/>
  <c r="K102" i="18" s="1"/>
  <c r="P103" i="10"/>
  <c r="B103" i="10"/>
  <c r="K101" i="18" s="1"/>
  <c r="O102" i="10"/>
  <c r="N102" i="10"/>
  <c r="M102" i="10"/>
  <c r="L102" i="10"/>
  <c r="K102" i="10"/>
  <c r="J102" i="10"/>
  <c r="I102" i="10"/>
  <c r="H102" i="10"/>
  <c r="G102" i="10"/>
  <c r="F102" i="10"/>
  <c r="E102" i="10"/>
  <c r="C102" i="10"/>
  <c r="O101" i="10"/>
  <c r="O100" i="10" s="1"/>
  <c r="N101" i="10"/>
  <c r="N100" i="10" s="1"/>
  <c r="M101" i="10"/>
  <c r="M100" i="10" s="1"/>
  <c r="L101" i="10"/>
  <c r="L100" i="10" s="1"/>
  <c r="K101" i="10"/>
  <c r="K100" i="10" s="1"/>
  <c r="J101" i="10"/>
  <c r="J100" i="10" s="1"/>
  <c r="I101" i="10"/>
  <c r="H101" i="10"/>
  <c r="H100" i="10" s="1"/>
  <c r="G101" i="10"/>
  <c r="G100" i="10" s="1"/>
  <c r="F101" i="10"/>
  <c r="F100" i="10" s="1"/>
  <c r="E101" i="10"/>
  <c r="E100" i="10" s="1"/>
  <c r="C101" i="10"/>
  <c r="K97" i="18"/>
  <c r="P98" i="10"/>
  <c r="B98" i="10"/>
  <c r="P97" i="10"/>
  <c r="B97" i="10"/>
  <c r="P96" i="10"/>
  <c r="B96" i="10"/>
  <c r="P95" i="10"/>
  <c r="B95" i="10"/>
  <c r="P94" i="10"/>
  <c r="B94" i="10"/>
  <c r="P93" i="10"/>
  <c r="B93" i="10"/>
  <c r="K92" i="18" s="1"/>
  <c r="P92" i="10"/>
  <c r="B92" i="10"/>
  <c r="K91" i="18" s="1"/>
  <c r="P91" i="10"/>
  <c r="B91" i="10"/>
  <c r="K90" i="18" s="1"/>
  <c r="P90" i="10"/>
  <c r="B90" i="10"/>
  <c r="P89" i="10"/>
  <c r="B89" i="10"/>
  <c r="K88" i="18" s="1"/>
  <c r="P88" i="10"/>
  <c r="B88" i="10"/>
  <c r="K87" i="18" s="1"/>
  <c r="P87" i="10"/>
  <c r="B87" i="10"/>
  <c r="K86" i="18" s="1"/>
  <c r="P86" i="10"/>
  <c r="B86" i="10"/>
  <c r="K85" i="18" s="1"/>
  <c r="P85" i="10"/>
  <c r="B85" i="10"/>
  <c r="K84" i="18" s="1"/>
  <c r="P84" i="10"/>
  <c r="B84" i="10"/>
  <c r="K83" i="18" s="1"/>
  <c r="P83" i="10"/>
  <c r="B83" i="10"/>
  <c r="P82" i="10"/>
  <c r="B82" i="10"/>
  <c r="P81" i="10"/>
  <c r="B81" i="10"/>
  <c r="P80" i="10"/>
  <c r="B80" i="10"/>
  <c r="O79" i="10"/>
  <c r="N79" i="10"/>
  <c r="M79" i="10"/>
  <c r="L79" i="10"/>
  <c r="K79" i="10"/>
  <c r="J79" i="10"/>
  <c r="I79" i="10"/>
  <c r="H79" i="10"/>
  <c r="G79" i="10"/>
  <c r="F79" i="10"/>
  <c r="E79" i="10"/>
  <c r="O78" i="10"/>
  <c r="N78" i="10"/>
  <c r="M78" i="10"/>
  <c r="L78" i="10"/>
  <c r="K78" i="10"/>
  <c r="J78" i="10"/>
  <c r="I78" i="10"/>
  <c r="H78" i="10"/>
  <c r="G78" i="10"/>
  <c r="F78" i="10"/>
  <c r="E78" i="10"/>
  <c r="E77" i="10" s="1"/>
  <c r="C78" i="10"/>
  <c r="L77" i="10"/>
  <c r="P76" i="10"/>
  <c r="B76" i="10"/>
  <c r="P75" i="10"/>
  <c r="B75" i="10"/>
  <c r="O73" i="19" s="1"/>
  <c r="P74" i="10"/>
  <c r="B74" i="10"/>
  <c r="P73" i="10"/>
  <c r="B73" i="10"/>
  <c r="O71" i="19" s="1"/>
  <c r="P72" i="10"/>
  <c r="B72" i="10"/>
  <c r="P71" i="10"/>
  <c r="B71" i="10"/>
  <c r="K70" i="18" s="1"/>
  <c r="P70" i="10"/>
  <c r="B70" i="10"/>
  <c r="P69" i="10"/>
  <c r="B69" i="10"/>
  <c r="O67" i="19" s="1"/>
  <c r="P68" i="10"/>
  <c r="B68" i="10"/>
  <c r="O67" i="10"/>
  <c r="N67" i="10"/>
  <c r="M67" i="10"/>
  <c r="L67" i="10"/>
  <c r="L6" i="10" s="1"/>
  <c r="K67" i="10"/>
  <c r="J67" i="10"/>
  <c r="I67" i="10"/>
  <c r="H67" i="10"/>
  <c r="H65" i="10" s="1"/>
  <c r="G67" i="10"/>
  <c r="F67" i="10"/>
  <c r="E67" i="10"/>
  <c r="O66" i="10"/>
  <c r="N66" i="10"/>
  <c r="M66" i="10"/>
  <c r="M65" i="10" s="1"/>
  <c r="L66" i="10"/>
  <c r="K66" i="10"/>
  <c r="J66" i="10"/>
  <c r="I66" i="10"/>
  <c r="H66" i="10"/>
  <c r="G66" i="10"/>
  <c r="F66" i="10"/>
  <c r="E66" i="10"/>
  <c r="C66" i="10"/>
  <c r="L65" i="10"/>
  <c r="P64" i="10"/>
  <c r="B64" i="10"/>
  <c r="K63" i="18" s="1"/>
  <c r="P63" i="10"/>
  <c r="B63" i="10"/>
  <c r="K62" i="18" s="1"/>
  <c r="K56" i="18" s="1"/>
  <c r="P62" i="10"/>
  <c r="B62" i="10"/>
  <c r="P61" i="10"/>
  <c r="B61" i="10"/>
  <c r="K60" i="18" s="1"/>
  <c r="P60" i="10"/>
  <c r="B60" i="10"/>
  <c r="P59" i="19" s="1"/>
  <c r="P59" i="10"/>
  <c r="B59" i="10"/>
  <c r="P58" i="10"/>
  <c r="B58" i="10"/>
  <c r="O57" i="10"/>
  <c r="N57" i="10"/>
  <c r="N6" i="10" s="1"/>
  <c r="M57" i="10"/>
  <c r="L57" i="10"/>
  <c r="K57" i="10"/>
  <c r="J57" i="10"/>
  <c r="J6" i="10" s="1"/>
  <c r="I57" i="10"/>
  <c r="H57" i="10"/>
  <c r="G57" i="10"/>
  <c r="F57" i="10"/>
  <c r="E57" i="10"/>
  <c r="C57" i="10"/>
  <c r="O56" i="10"/>
  <c r="N56" i="10"/>
  <c r="N55" i="10" s="1"/>
  <c r="M56" i="10"/>
  <c r="L56" i="10"/>
  <c r="K56" i="10"/>
  <c r="J56" i="10"/>
  <c r="I56" i="10"/>
  <c r="H56" i="10"/>
  <c r="H55" i="10" s="1"/>
  <c r="G56" i="10"/>
  <c r="F56" i="10"/>
  <c r="E56" i="10"/>
  <c r="C56" i="10"/>
  <c r="C55" i="10" s="1"/>
  <c r="P54" i="10"/>
  <c r="B54" i="10"/>
  <c r="K53" i="18" s="1"/>
  <c r="P53" i="10"/>
  <c r="B53" i="10"/>
  <c r="K52" i="18" s="1"/>
  <c r="P52" i="10"/>
  <c r="B52" i="10"/>
  <c r="P51" i="10"/>
  <c r="B51" i="10"/>
  <c r="K50" i="18" s="1"/>
  <c r="P50" i="10"/>
  <c r="B50" i="10"/>
  <c r="K49" i="18" s="1"/>
  <c r="P49" i="10"/>
  <c r="B49" i="10"/>
  <c r="K48" i="18" s="1"/>
  <c r="P48" i="10"/>
  <c r="B48" i="10"/>
  <c r="K47" i="18" s="1"/>
  <c r="P47" i="10"/>
  <c r="B47" i="10"/>
  <c r="K46" i="18" s="1"/>
  <c r="P46" i="10"/>
  <c r="B46" i="10"/>
  <c r="K45" i="18" s="1"/>
  <c r="P45" i="10"/>
  <c r="B45" i="10"/>
  <c r="K44" i="18" s="1"/>
  <c r="P44" i="10"/>
  <c r="B44" i="10"/>
  <c r="K43" i="18" s="1"/>
  <c r="P43" i="10"/>
  <c r="B43" i="10"/>
  <c r="K42" i="18" s="1"/>
  <c r="P42" i="10"/>
  <c r="B42" i="10"/>
  <c r="K41" i="18" s="1"/>
  <c r="O41" i="10"/>
  <c r="N41" i="10"/>
  <c r="M41" i="10"/>
  <c r="L41" i="10"/>
  <c r="K41" i="10"/>
  <c r="J41" i="10"/>
  <c r="I41" i="10"/>
  <c r="H41" i="10"/>
  <c r="G41" i="10"/>
  <c r="F41" i="10"/>
  <c r="E41" i="10"/>
  <c r="C41" i="10"/>
  <c r="P40" i="10"/>
  <c r="B40" i="10"/>
  <c r="K39" i="18" s="1"/>
  <c r="P39" i="10"/>
  <c r="B39" i="10"/>
  <c r="K38" i="18" s="1"/>
  <c r="P38" i="10"/>
  <c r="B38" i="10"/>
  <c r="K37" i="18" s="1"/>
  <c r="P37" i="10"/>
  <c r="B37" i="10"/>
  <c r="K36" i="18" s="1"/>
  <c r="P36" i="10"/>
  <c r="B36" i="10"/>
  <c r="K35" i="18" s="1"/>
  <c r="P35" i="10"/>
  <c r="B35" i="10"/>
  <c r="P34" i="10"/>
  <c r="B34" i="10"/>
  <c r="P33" i="10"/>
  <c r="B33" i="10"/>
  <c r="K32" i="18" s="1"/>
  <c r="P32" i="10"/>
  <c r="B32" i="10"/>
  <c r="P31" i="10"/>
  <c r="B31" i="10"/>
  <c r="K30" i="18" s="1"/>
  <c r="P30" i="10"/>
  <c r="B30" i="10"/>
  <c r="K29" i="18" s="1"/>
  <c r="P29" i="10"/>
  <c r="B29" i="10"/>
  <c r="K28" i="18" s="1"/>
  <c r="P28" i="10"/>
  <c r="B28" i="10"/>
  <c r="K27" i="18" s="1"/>
  <c r="P27" i="10"/>
  <c r="B27" i="10"/>
  <c r="K26" i="18" s="1"/>
  <c r="P26" i="10"/>
  <c r="B26" i="10"/>
  <c r="K25" i="18" s="1"/>
  <c r="P25" i="10"/>
  <c r="B25" i="10"/>
  <c r="K24" i="18" s="1"/>
  <c r="P24" i="10"/>
  <c r="B24" i="10"/>
  <c r="K23" i="18" s="1"/>
  <c r="P23" i="10"/>
  <c r="B23" i="10"/>
  <c r="P22" i="10"/>
  <c r="B22" i="10"/>
  <c r="P21" i="10"/>
  <c r="B21" i="10"/>
  <c r="P20" i="10"/>
  <c r="B20" i="10"/>
  <c r="P19" i="10"/>
  <c r="B19" i="10"/>
  <c r="P18" i="10"/>
  <c r="B18" i="10"/>
  <c r="P17" i="10"/>
  <c r="B17" i="10"/>
  <c r="K16" i="18" s="1"/>
  <c r="P16" i="10"/>
  <c r="B16" i="10"/>
  <c r="K15" i="18" s="1"/>
  <c r="P15" i="10"/>
  <c r="B15" i="10"/>
  <c r="P14" i="10"/>
  <c r="B14" i="10"/>
  <c r="P13" i="10"/>
  <c r="B13" i="10"/>
  <c r="P12" i="10"/>
  <c r="B12" i="10"/>
  <c r="K11" i="18" s="1"/>
  <c r="P11" i="10"/>
  <c r="B11" i="10"/>
  <c r="K10" i="18" s="1"/>
  <c r="P10" i="10"/>
  <c r="B10" i="10"/>
  <c r="P9" i="10"/>
  <c r="O8" i="10"/>
  <c r="O7" i="10" s="1"/>
  <c r="N8" i="10"/>
  <c r="N7" i="10" s="1"/>
  <c r="M8" i="10"/>
  <c r="M7" i="10" s="1"/>
  <c r="L8" i="10"/>
  <c r="L7" i="10" s="1"/>
  <c r="K8" i="10"/>
  <c r="K7" i="10" s="1"/>
  <c r="J8" i="10"/>
  <c r="J7" i="10" s="1"/>
  <c r="I8" i="10"/>
  <c r="H8" i="10"/>
  <c r="H7" i="10" s="1"/>
  <c r="G8" i="10"/>
  <c r="G7" i="10" s="1"/>
  <c r="F8" i="10"/>
  <c r="F7" i="10" s="1"/>
  <c r="E8" i="10"/>
  <c r="E7" i="10" s="1"/>
  <c r="C8" i="10"/>
  <c r="C7" i="10" s="1"/>
  <c r="O176" i="9"/>
  <c r="B176" i="9"/>
  <c r="J174" i="18" s="1"/>
  <c r="O175" i="9"/>
  <c r="B175" i="9"/>
  <c r="J173" i="18" s="1"/>
  <c r="O174" i="9"/>
  <c r="B174" i="9"/>
  <c r="O173" i="9"/>
  <c r="B173" i="9"/>
  <c r="O172" i="9"/>
  <c r="B172" i="9"/>
  <c r="J170" i="18" s="1"/>
  <c r="O171" i="9"/>
  <c r="B171" i="9"/>
  <c r="J169" i="18" s="1"/>
  <c r="O170" i="9"/>
  <c r="B170" i="9"/>
  <c r="J168" i="18" s="1"/>
  <c r="O169" i="9"/>
  <c r="B169" i="9"/>
  <c r="J167" i="18" s="1"/>
  <c r="O168" i="9"/>
  <c r="B168" i="9"/>
  <c r="J166" i="18" s="1"/>
  <c r="O167" i="9"/>
  <c r="B167" i="9"/>
  <c r="J165" i="18" s="1"/>
  <c r="N166" i="9"/>
  <c r="M166" i="9"/>
  <c r="L166" i="9"/>
  <c r="K166" i="9"/>
  <c r="J166" i="9"/>
  <c r="I166" i="9"/>
  <c r="H166" i="9"/>
  <c r="G166" i="9"/>
  <c r="F166" i="9"/>
  <c r="E166" i="9"/>
  <c r="D166" i="9"/>
  <c r="C166" i="9"/>
  <c r="O165" i="9"/>
  <c r="B165" i="9"/>
  <c r="O164" i="9"/>
  <c r="B164" i="9"/>
  <c r="O163" i="9"/>
  <c r="B163" i="9"/>
  <c r="O162" i="9"/>
  <c r="B162" i="9"/>
  <c r="O161" i="9"/>
  <c r="B161" i="9"/>
  <c r="O160" i="9"/>
  <c r="B160" i="9"/>
  <c r="O159" i="9"/>
  <c r="B159" i="9"/>
  <c r="O158" i="9"/>
  <c r="B158" i="9"/>
  <c r="O157" i="9"/>
  <c r="B157" i="9"/>
  <c r="O156" i="9"/>
  <c r="B156" i="9"/>
  <c r="O155" i="9"/>
  <c r="B155" i="9"/>
  <c r="O154" i="9"/>
  <c r="B154" i="9"/>
  <c r="O153" i="9"/>
  <c r="B153" i="9"/>
  <c r="O152" i="9"/>
  <c r="B152" i="9"/>
  <c r="O151" i="9"/>
  <c r="B151" i="9"/>
  <c r="O150" i="9"/>
  <c r="B150" i="9"/>
  <c r="O149" i="9"/>
  <c r="B149" i="9"/>
  <c r="O148" i="9"/>
  <c r="B148" i="9"/>
  <c r="O147" i="9"/>
  <c r="B147" i="9"/>
  <c r="O146" i="9"/>
  <c r="B146" i="9"/>
  <c r="O145" i="9"/>
  <c r="B145" i="9"/>
  <c r="O144" i="9"/>
  <c r="B144" i="9"/>
  <c r="O143" i="9"/>
  <c r="B143" i="9"/>
  <c r="O142" i="9"/>
  <c r="B142" i="9"/>
  <c r="O141" i="9"/>
  <c r="B141" i="9"/>
  <c r="O140" i="9"/>
  <c r="B140" i="9"/>
  <c r="O139" i="9"/>
  <c r="B139" i="9"/>
  <c r="O138" i="9"/>
  <c r="B138" i="9"/>
  <c r="O137" i="9"/>
  <c r="B137" i="9"/>
  <c r="O136" i="9"/>
  <c r="B136" i="9"/>
  <c r="O135" i="9"/>
  <c r="B135" i="9"/>
  <c r="O134" i="9"/>
  <c r="B134" i="9"/>
  <c r="N133" i="9"/>
  <c r="M133" i="9"/>
  <c r="L133" i="9"/>
  <c r="K133" i="9"/>
  <c r="J133" i="9"/>
  <c r="I133" i="9"/>
  <c r="H133" i="9"/>
  <c r="G133" i="9"/>
  <c r="F133" i="9"/>
  <c r="E133" i="9"/>
  <c r="D133" i="9"/>
  <c r="C133" i="9"/>
  <c r="N132" i="9"/>
  <c r="M132" i="9"/>
  <c r="L132" i="9"/>
  <c r="L131" i="9" s="1"/>
  <c r="K132" i="9"/>
  <c r="J132" i="9"/>
  <c r="J131" i="9" s="1"/>
  <c r="I132" i="9"/>
  <c r="I131" i="9" s="1"/>
  <c r="H132" i="9"/>
  <c r="G132" i="9"/>
  <c r="G131" i="9" s="1"/>
  <c r="F132" i="9"/>
  <c r="E132" i="9"/>
  <c r="E131" i="9" s="1"/>
  <c r="D132" i="9"/>
  <c r="C132" i="9"/>
  <c r="N131" i="9"/>
  <c r="M131" i="9"/>
  <c r="K131" i="9"/>
  <c r="O130" i="9"/>
  <c r="B130" i="9"/>
  <c r="J128" i="18" s="1"/>
  <c r="O129" i="9"/>
  <c r="B129" i="9"/>
  <c r="J127" i="18" s="1"/>
  <c r="O128" i="9"/>
  <c r="B128" i="9"/>
  <c r="J126" i="18" s="1"/>
  <c r="O127" i="9"/>
  <c r="B127" i="9"/>
  <c r="J125" i="18" s="1"/>
  <c r="O126" i="9"/>
  <c r="B126" i="9"/>
  <c r="J124" i="18" s="1"/>
  <c r="O125" i="9"/>
  <c r="B125" i="9"/>
  <c r="J123" i="18" s="1"/>
  <c r="O124" i="9"/>
  <c r="B124" i="9"/>
  <c r="J122" i="18" s="1"/>
  <c r="O123" i="9"/>
  <c r="B123" i="9"/>
  <c r="J121" i="18" s="1"/>
  <c r="O122" i="9"/>
  <c r="B122" i="9"/>
  <c r="J120" i="18" s="1"/>
  <c r="O121" i="9"/>
  <c r="B121" i="9"/>
  <c r="J119" i="18" s="1"/>
  <c r="O120" i="9"/>
  <c r="B120" i="9"/>
  <c r="J118" i="18" s="1"/>
  <c r="O119" i="9"/>
  <c r="B119" i="9"/>
  <c r="J117" i="18" s="1"/>
  <c r="O118" i="9"/>
  <c r="B118" i="9"/>
  <c r="J116" i="18" s="1"/>
  <c r="O117" i="9"/>
  <c r="B117" i="9"/>
  <c r="J115" i="18" s="1"/>
  <c r="O116" i="9"/>
  <c r="B116" i="9"/>
  <c r="J114" i="18" s="1"/>
  <c r="O115" i="9"/>
  <c r="B115" i="9"/>
  <c r="J113" i="18" s="1"/>
  <c r="O114" i="9"/>
  <c r="B114" i="9"/>
  <c r="J112" i="18" s="1"/>
  <c r="O113" i="9"/>
  <c r="B113" i="9"/>
  <c r="J111" i="18" s="1"/>
  <c r="O112" i="9"/>
  <c r="B112" i="9"/>
  <c r="J110" i="18" s="1"/>
  <c r="O111" i="9"/>
  <c r="B111" i="9"/>
  <c r="J109" i="18" s="1"/>
  <c r="O110" i="9"/>
  <c r="B110" i="9"/>
  <c r="J108" i="18" s="1"/>
  <c r="O109" i="9"/>
  <c r="B109" i="9"/>
  <c r="J107" i="18" s="1"/>
  <c r="O108" i="9"/>
  <c r="B108" i="9"/>
  <c r="J106" i="18" s="1"/>
  <c r="O107" i="9"/>
  <c r="B107" i="9"/>
  <c r="J105" i="18" s="1"/>
  <c r="O106" i="9"/>
  <c r="B106" i="9"/>
  <c r="J104" i="18" s="1"/>
  <c r="O105" i="9"/>
  <c r="B105" i="9"/>
  <c r="J103" i="18" s="1"/>
  <c r="O104" i="9"/>
  <c r="B104" i="9"/>
  <c r="J102" i="18" s="1"/>
  <c r="O103" i="9"/>
  <c r="B103" i="9"/>
  <c r="J101" i="18" s="1"/>
  <c r="J99" i="18" s="1"/>
  <c r="N102" i="9"/>
  <c r="M102" i="9"/>
  <c r="L102" i="9"/>
  <c r="K102" i="9"/>
  <c r="J102" i="9"/>
  <c r="I102" i="9"/>
  <c r="H102" i="9"/>
  <c r="G102" i="9"/>
  <c r="F102" i="9"/>
  <c r="E102" i="9"/>
  <c r="D102" i="9"/>
  <c r="C102" i="9"/>
  <c r="N101" i="9"/>
  <c r="N100" i="9" s="1"/>
  <c r="M101" i="9"/>
  <c r="M100" i="9" s="1"/>
  <c r="L101" i="9"/>
  <c r="K101" i="9"/>
  <c r="K100" i="9" s="1"/>
  <c r="J101" i="9"/>
  <c r="J100" i="9" s="1"/>
  <c r="I101" i="9"/>
  <c r="I100" i="9" s="1"/>
  <c r="H101" i="9"/>
  <c r="G101" i="9"/>
  <c r="G100" i="9" s="1"/>
  <c r="F101" i="9"/>
  <c r="F100" i="9" s="1"/>
  <c r="E101" i="9"/>
  <c r="E100" i="9" s="1"/>
  <c r="D101" i="9"/>
  <c r="D100" i="9" s="1"/>
  <c r="C101" i="9"/>
  <c r="L100" i="9"/>
  <c r="O99" i="9"/>
  <c r="B99" i="9"/>
  <c r="J97" i="18" s="1"/>
  <c r="O98" i="9"/>
  <c r="B98" i="9"/>
  <c r="O97" i="9"/>
  <c r="B97" i="9"/>
  <c r="O96" i="9"/>
  <c r="B96" i="9"/>
  <c r="O95" i="9"/>
  <c r="B95" i="9"/>
  <c r="O94" i="9"/>
  <c r="B94" i="9"/>
  <c r="O93" i="9"/>
  <c r="B93" i="9"/>
  <c r="J92" i="18" s="1"/>
  <c r="O92" i="9"/>
  <c r="B92" i="9"/>
  <c r="J91" i="18" s="1"/>
  <c r="O91" i="9"/>
  <c r="B91" i="9"/>
  <c r="J90" i="18" s="1"/>
  <c r="O90" i="9"/>
  <c r="B90" i="9"/>
  <c r="J89" i="18" s="1"/>
  <c r="O89" i="9"/>
  <c r="B89" i="9"/>
  <c r="J88" i="18" s="1"/>
  <c r="O88" i="9"/>
  <c r="B88" i="9"/>
  <c r="J87" i="18" s="1"/>
  <c r="O87" i="9"/>
  <c r="B87" i="9"/>
  <c r="J86" i="18" s="1"/>
  <c r="O86" i="9"/>
  <c r="B86" i="9"/>
  <c r="J85" i="18" s="1"/>
  <c r="O85" i="9"/>
  <c r="B85" i="9"/>
  <c r="J84" i="18" s="1"/>
  <c r="O84" i="9"/>
  <c r="B84" i="9"/>
  <c r="J83" i="18" s="1"/>
  <c r="O83" i="9"/>
  <c r="B83" i="9"/>
  <c r="J82" i="18" s="1"/>
  <c r="O82" i="9"/>
  <c r="B82" i="9"/>
  <c r="J81" i="18" s="1"/>
  <c r="O81" i="9"/>
  <c r="B81" i="9"/>
  <c r="O80" i="9"/>
  <c r="B80" i="9"/>
  <c r="J79" i="18" s="1"/>
  <c r="N79" i="9"/>
  <c r="M79" i="9"/>
  <c r="M6" i="9" s="1"/>
  <c r="L79" i="9"/>
  <c r="K79" i="9"/>
  <c r="J79" i="9"/>
  <c r="I79" i="9"/>
  <c r="I6" i="9" s="1"/>
  <c r="H79" i="9"/>
  <c r="G79" i="9"/>
  <c r="F79" i="9"/>
  <c r="E79" i="9"/>
  <c r="D79" i="9"/>
  <c r="C79" i="9"/>
  <c r="N78" i="9"/>
  <c r="M78" i="9"/>
  <c r="L78" i="9"/>
  <c r="L77" i="9" s="1"/>
  <c r="K78" i="9"/>
  <c r="K77" i="9" s="1"/>
  <c r="J78" i="9"/>
  <c r="J77" i="9" s="1"/>
  <c r="I78" i="9"/>
  <c r="I77" i="9" s="1"/>
  <c r="H78" i="9"/>
  <c r="G78" i="9"/>
  <c r="G77" i="9" s="1"/>
  <c r="F78" i="9"/>
  <c r="E78" i="9"/>
  <c r="E77" i="9" s="1"/>
  <c r="D78" i="9"/>
  <c r="D77" i="9" s="1"/>
  <c r="C78" i="9"/>
  <c r="N77" i="9"/>
  <c r="M77" i="9"/>
  <c r="F77" i="9"/>
  <c r="O76" i="9"/>
  <c r="B76" i="9"/>
  <c r="O75" i="9"/>
  <c r="B75" i="9"/>
  <c r="N73" i="19" s="1"/>
  <c r="O74" i="9"/>
  <c r="B74" i="9"/>
  <c r="J73" i="18" s="1"/>
  <c r="O73" i="9"/>
  <c r="B73" i="9"/>
  <c r="J72" i="18" s="1"/>
  <c r="O72" i="9"/>
  <c r="B72" i="9"/>
  <c r="J71" i="18" s="1"/>
  <c r="O71" i="9"/>
  <c r="B71" i="9"/>
  <c r="J70" i="18" s="1"/>
  <c r="O70" i="9"/>
  <c r="B70" i="9"/>
  <c r="J69" i="18" s="1"/>
  <c r="O69" i="9"/>
  <c r="B69" i="9"/>
  <c r="O68" i="9"/>
  <c r="B68" i="9"/>
  <c r="J67" i="18" s="1"/>
  <c r="N67" i="9"/>
  <c r="M67" i="9"/>
  <c r="L67" i="9"/>
  <c r="K67" i="9"/>
  <c r="J67" i="9"/>
  <c r="I67" i="9"/>
  <c r="H67" i="9"/>
  <c r="G67" i="9"/>
  <c r="F67" i="9"/>
  <c r="E67" i="9"/>
  <c r="D67" i="9"/>
  <c r="C67" i="9"/>
  <c r="N66" i="9"/>
  <c r="M66" i="9"/>
  <c r="L66" i="9"/>
  <c r="L65" i="9" s="1"/>
  <c r="K66" i="9"/>
  <c r="J66" i="9"/>
  <c r="J65" i="9" s="1"/>
  <c r="I66" i="9"/>
  <c r="I65" i="9" s="1"/>
  <c r="H66" i="9"/>
  <c r="G66" i="9"/>
  <c r="G65" i="9" s="1"/>
  <c r="F66" i="9"/>
  <c r="F65" i="9" s="1"/>
  <c r="E66" i="9"/>
  <c r="E65" i="9" s="1"/>
  <c r="D66" i="9"/>
  <c r="D65" i="9" s="1"/>
  <c r="C66" i="9"/>
  <c r="N65" i="9"/>
  <c r="M65" i="9"/>
  <c r="O64" i="9"/>
  <c r="B64" i="9"/>
  <c r="J63" i="18" s="1"/>
  <c r="O63" i="9"/>
  <c r="B63" i="9"/>
  <c r="J62" i="18" s="1"/>
  <c r="O62" i="9"/>
  <c r="B62" i="9"/>
  <c r="J61" i="18" s="1"/>
  <c r="O61" i="9"/>
  <c r="B61" i="9"/>
  <c r="J60" i="18" s="1"/>
  <c r="O60" i="9"/>
  <c r="B60" i="9"/>
  <c r="J59" i="18" s="1"/>
  <c r="O59" i="9"/>
  <c r="B59" i="9"/>
  <c r="J58" i="18" s="1"/>
  <c r="O58" i="9"/>
  <c r="B58" i="9"/>
  <c r="N57" i="9"/>
  <c r="N55" i="9" s="1"/>
  <c r="M57" i="9"/>
  <c r="L57" i="9"/>
  <c r="K57" i="9"/>
  <c r="J57" i="9"/>
  <c r="I57" i="9"/>
  <c r="H57" i="9"/>
  <c r="G57" i="9"/>
  <c r="F57" i="9"/>
  <c r="F55" i="9" s="1"/>
  <c r="E57" i="9"/>
  <c r="D57" i="9"/>
  <c r="B57" i="9" s="1"/>
  <c r="C57" i="9"/>
  <c r="N56" i="9"/>
  <c r="M56" i="9"/>
  <c r="M55" i="9" s="1"/>
  <c r="L56" i="9"/>
  <c r="K56" i="9"/>
  <c r="K55" i="9" s="1"/>
  <c r="J56" i="9"/>
  <c r="I56" i="9"/>
  <c r="I55" i="9" s="1"/>
  <c r="H56" i="9"/>
  <c r="G56" i="9"/>
  <c r="G55" i="9" s="1"/>
  <c r="F56" i="9"/>
  <c r="E56" i="9"/>
  <c r="E55" i="9" s="1"/>
  <c r="D56" i="9"/>
  <c r="C56" i="9"/>
  <c r="O54" i="9"/>
  <c r="B54" i="9"/>
  <c r="O53" i="9"/>
  <c r="B53" i="9"/>
  <c r="J52" i="18" s="1"/>
  <c r="O52" i="9"/>
  <c r="B52" i="9"/>
  <c r="J51" i="18" s="1"/>
  <c r="O51" i="9"/>
  <c r="B51" i="9"/>
  <c r="J50" i="18" s="1"/>
  <c r="O50" i="9"/>
  <c r="B50" i="9"/>
  <c r="J49" i="18" s="1"/>
  <c r="O49" i="9"/>
  <c r="B49" i="9"/>
  <c r="J48" i="18" s="1"/>
  <c r="O48" i="9"/>
  <c r="B48" i="9"/>
  <c r="J47" i="18" s="1"/>
  <c r="O47" i="9"/>
  <c r="B47" i="9"/>
  <c r="J46" i="18" s="1"/>
  <c r="O46" i="9"/>
  <c r="B46" i="9"/>
  <c r="J45" i="18" s="1"/>
  <c r="O45" i="9"/>
  <c r="B45" i="9"/>
  <c r="J44" i="18" s="1"/>
  <c r="O44" i="9"/>
  <c r="B44" i="9"/>
  <c r="J43" i="18" s="1"/>
  <c r="O43" i="9"/>
  <c r="B43" i="9"/>
  <c r="J42" i="18" s="1"/>
  <c r="O42" i="9"/>
  <c r="B42" i="9"/>
  <c r="J41" i="18" s="1"/>
  <c r="N41" i="9"/>
  <c r="M41" i="9"/>
  <c r="L41" i="9"/>
  <c r="K41" i="9"/>
  <c r="J41" i="9"/>
  <c r="I41" i="9"/>
  <c r="H41" i="9"/>
  <c r="G41" i="9"/>
  <c r="F41" i="9"/>
  <c r="E41" i="9"/>
  <c r="D41" i="9"/>
  <c r="C41" i="9"/>
  <c r="O40" i="9"/>
  <c r="B40" i="9"/>
  <c r="J39" i="18" s="1"/>
  <c r="O39" i="9"/>
  <c r="B39" i="9"/>
  <c r="J38" i="18" s="1"/>
  <c r="O38" i="9"/>
  <c r="B38" i="9"/>
  <c r="J37" i="18" s="1"/>
  <c r="O37" i="9"/>
  <c r="B37" i="9"/>
  <c r="J36" i="18" s="1"/>
  <c r="O36" i="9"/>
  <c r="B36" i="9"/>
  <c r="J35" i="18" s="1"/>
  <c r="O35" i="9"/>
  <c r="B35" i="9"/>
  <c r="J34" i="18" s="1"/>
  <c r="O34" i="9"/>
  <c r="B34" i="9"/>
  <c r="J33" i="18" s="1"/>
  <c r="O33" i="9"/>
  <c r="B33" i="9"/>
  <c r="O32" i="9"/>
  <c r="B32" i="9"/>
  <c r="O31" i="9"/>
  <c r="B31" i="9"/>
  <c r="J30" i="18" s="1"/>
  <c r="O30" i="9"/>
  <c r="B30" i="9"/>
  <c r="J29" i="18" s="1"/>
  <c r="O29" i="9"/>
  <c r="B29" i="9"/>
  <c r="J28" i="18" s="1"/>
  <c r="O28" i="9"/>
  <c r="B28" i="9"/>
  <c r="J27" i="18" s="1"/>
  <c r="O27" i="9"/>
  <c r="B27" i="9"/>
  <c r="J26" i="18" s="1"/>
  <c r="O26" i="9"/>
  <c r="B26" i="9"/>
  <c r="J25" i="18" s="1"/>
  <c r="O25" i="9"/>
  <c r="B25" i="9"/>
  <c r="J24" i="18" s="1"/>
  <c r="O24" i="9"/>
  <c r="B24" i="9"/>
  <c r="J23" i="18" s="1"/>
  <c r="O23" i="9"/>
  <c r="B23" i="9"/>
  <c r="J22" i="18" s="1"/>
  <c r="O22" i="9"/>
  <c r="B22" i="9"/>
  <c r="J21" i="18" s="1"/>
  <c r="O21" i="9"/>
  <c r="B21" i="9"/>
  <c r="J20" i="18" s="1"/>
  <c r="O20" i="9"/>
  <c r="B20" i="9"/>
  <c r="J19" i="18" s="1"/>
  <c r="O19" i="9"/>
  <c r="B19" i="9"/>
  <c r="J18" i="18" s="1"/>
  <c r="O18" i="9"/>
  <c r="B18" i="9"/>
  <c r="O17" i="9"/>
  <c r="B17" i="9"/>
  <c r="J16" i="18" s="1"/>
  <c r="O16" i="9"/>
  <c r="B16" i="9"/>
  <c r="J15" i="18" s="1"/>
  <c r="O15" i="9"/>
  <c r="B15" i="9"/>
  <c r="J14" i="18" s="1"/>
  <c r="O14" i="9"/>
  <c r="B14" i="9"/>
  <c r="J13" i="18" s="1"/>
  <c r="O13" i="9"/>
  <c r="B13" i="9"/>
  <c r="J12" i="18" s="1"/>
  <c r="O12" i="9"/>
  <c r="B12" i="9"/>
  <c r="J11" i="18" s="1"/>
  <c r="O11" i="9"/>
  <c r="B11" i="9"/>
  <c r="J10" i="18" s="1"/>
  <c r="O10" i="9"/>
  <c r="B10" i="9"/>
  <c r="J9" i="18" s="1"/>
  <c r="O9" i="9"/>
  <c r="N8" i="9"/>
  <c r="N7" i="9" s="1"/>
  <c r="M8" i="9"/>
  <c r="L8" i="9"/>
  <c r="L7" i="9" s="1"/>
  <c r="K8" i="9"/>
  <c r="K7" i="9" s="1"/>
  <c r="J8" i="9"/>
  <c r="J7" i="9" s="1"/>
  <c r="I8" i="9"/>
  <c r="H8" i="9"/>
  <c r="H7" i="9" s="1"/>
  <c r="G8" i="9"/>
  <c r="F8" i="9"/>
  <c r="E8" i="9"/>
  <c r="D8" i="9"/>
  <c r="D7" i="9" s="1"/>
  <c r="C8" i="9"/>
  <c r="M7" i="9"/>
  <c r="G7" i="9"/>
  <c r="N6" i="9"/>
  <c r="K6" i="9"/>
  <c r="J6" i="9"/>
  <c r="O176" i="8"/>
  <c r="B176" i="8"/>
  <c r="I174" i="18" s="1"/>
  <c r="O175" i="8"/>
  <c r="B175" i="8"/>
  <c r="I173" i="18" s="1"/>
  <c r="O174" i="8"/>
  <c r="B174" i="8"/>
  <c r="O173" i="8"/>
  <c r="B173" i="8"/>
  <c r="O172" i="8"/>
  <c r="B172" i="8"/>
  <c r="I170" i="18" s="1"/>
  <c r="O171" i="8"/>
  <c r="B171" i="8"/>
  <c r="I169" i="18" s="1"/>
  <c r="O170" i="8"/>
  <c r="B170" i="8"/>
  <c r="I168" i="18" s="1"/>
  <c r="O169" i="8"/>
  <c r="B169" i="8"/>
  <c r="I167" i="18" s="1"/>
  <c r="O168" i="8"/>
  <c r="B168" i="8"/>
  <c r="I166" i="18" s="1"/>
  <c r="O167" i="8"/>
  <c r="B167" i="8"/>
  <c r="I165" i="18" s="1"/>
  <c r="N166" i="8"/>
  <c r="M166" i="8"/>
  <c r="L166" i="8"/>
  <c r="K166" i="8"/>
  <c r="J166" i="8"/>
  <c r="I166" i="8"/>
  <c r="H166" i="8"/>
  <c r="G166" i="8"/>
  <c r="F166" i="8"/>
  <c r="E166" i="8"/>
  <c r="D166" i="8"/>
  <c r="C166" i="8"/>
  <c r="O165" i="8"/>
  <c r="B165" i="8"/>
  <c r="O164" i="8"/>
  <c r="B164" i="8"/>
  <c r="O163" i="8"/>
  <c r="B163" i="8"/>
  <c r="O162" i="8"/>
  <c r="B162" i="8"/>
  <c r="O161" i="8"/>
  <c r="B161" i="8"/>
  <c r="O160" i="8"/>
  <c r="B160" i="8"/>
  <c r="O159" i="8"/>
  <c r="B159" i="8"/>
  <c r="O158" i="8"/>
  <c r="B158" i="8"/>
  <c r="O157" i="8"/>
  <c r="B157" i="8"/>
  <c r="O156" i="8"/>
  <c r="B156" i="8"/>
  <c r="O155" i="8"/>
  <c r="B155" i="8"/>
  <c r="O154" i="8"/>
  <c r="B154" i="8"/>
  <c r="O153" i="8"/>
  <c r="B153" i="8"/>
  <c r="O152" i="8"/>
  <c r="B152" i="8"/>
  <c r="O151" i="8"/>
  <c r="B151" i="8"/>
  <c r="O150" i="8"/>
  <c r="B150" i="8"/>
  <c r="O149" i="8"/>
  <c r="B149" i="8"/>
  <c r="O148" i="8"/>
  <c r="B148" i="8"/>
  <c r="O147" i="8"/>
  <c r="B147" i="8"/>
  <c r="O146" i="8"/>
  <c r="B146" i="8"/>
  <c r="O145" i="8"/>
  <c r="B145" i="8"/>
  <c r="O144" i="8"/>
  <c r="B144" i="8"/>
  <c r="O143" i="8"/>
  <c r="B143" i="8"/>
  <c r="O142" i="8"/>
  <c r="B142" i="8"/>
  <c r="O141" i="8"/>
  <c r="B141" i="8"/>
  <c r="O140" i="8"/>
  <c r="B140" i="8"/>
  <c r="O139" i="8"/>
  <c r="B139" i="8"/>
  <c r="O138" i="8"/>
  <c r="B138" i="8"/>
  <c r="O137" i="8"/>
  <c r="B137" i="8"/>
  <c r="O136" i="8"/>
  <c r="B136" i="8"/>
  <c r="O135" i="8"/>
  <c r="B135" i="8"/>
  <c r="O134" i="8"/>
  <c r="B134" i="8"/>
  <c r="N133" i="8"/>
  <c r="M133" i="8"/>
  <c r="L133" i="8"/>
  <c r="K133" i="8"/>
  <c r="J133" i="8"/>
  <c r="I133" i="8"/>
  <c r="H133" i="8"/>
  <c r="G133" i="8"/>
  <c r="F133" i="8"/>
  <c r="E133" i="8"/>
  <c r="D133" i="8"/>
  <c r="C133" i="8"/>
  <c r="N132" i="8"/>
  <c r="M132" i="8"/>
  <c r="L132" i="8"/>
  <c r="L131" i="8" s="1"/>
  <c r="K132" i="8"/>
  <c r="K131" i="8" s="1"/>
  <c r="J132" i="8"/>
  <c r="J131" i="8" s="1"/>
  <c r="I132" i="8"/>
  <c r="H132" i="8"/>
  <c r="G132" i="8"/>
  <c r="G131" i="8" s="1"/>
  <c r="F132" i="8"/>
  <c r="E132" i="8"/>
  <c r="D132" i="8"/>
  <c r="C132" i="8"/>
  <c r="N131" i="8"/>
  <c r="M131" i="8"/>
  <c r="I131" i="8"/>
  <c r="O130" i="8"/>
  <c r="B130" i="8"/>
  <c r="I128" i="18" s="1"/>
  <c r="O129" i="8"/>
  <c r="B129" i="8"/>
  <c r="I127" i="18" s="1"/>
  <c r="O128" i="8"/>
  <c r="B128" i="8"/>
  <c r="I126" i="18" s="1"/>
  <c r="O127" i="8"/>
  <c r="B127" i="8"/>
  <c r="I125" i="18" s="1"/>
  <c r="O126" i="8"/>
  <c r="B126" i="8"/>
  <c r="I124" i="18" s="1"/>
  <c r="O125" i="8"/>
  <c r="B125" i="8"/>
  <c r="I123" i="18" s="1"/>
  <c r="O124" i="8"/>
  <c r="B124" i="8"/>
  <c r="I122" i="18" s="1"/>
  <c r="O123" i="8"/>
  <c r="B123" i="8"/>
  <c r="I121" i="18" s="1"/>
  <c r="O122" i="8"/>
  <c r="B122" i="8"/>
  <c r="I120" i="18" s="1"/>
  <c r="O121" i="8"/>
  <c r="B121" i="8"/>
  <c r="I119" i="18" s="1"/>
  <c r="O120" i="8"/>
  <c r="B120" i="8"/>
  <c r="I118" i="18" s="1"/>
  <c r="O119" i="8"/>
  <c r="B119" i="8"/>
  <c r="I117" i="18" s="1"/>
  <c r="O118" i="8"/>
  <c r="B118" i="8"/>
  <c r="I116" i="18" s="1"/>
  <c r="O117" i="8"/>
  <c r="B117" i="8"/>
  <c r="I115" i="18" s="1"/>
  <c r="O116" i="8"/>
  <c r="B116" i="8"/>
  <c r="I114" i="18" s="1"/>
  <c r="O115" i="8"/>
  <c r="B115" i="8"/>
  <c r="I113" i="18" s="1"/>
  <c r="O114" i="8"/>
  <c r="B114" i="8"/>
  <c r="I112" i="18" s="1"/>
  <c r="O113" i="8"/>
  <c r="B113" i="8"/>
  <c r="I111" i="18" s="1"/>
  <c r="O112" i="8"/>
  <c r="B112" i="8"/>
  <c r="I110" i="18" s="1"/>
  <c r="O111" i="8"/>
  <c r="B111" i="8"/>
  <c r="I109" i="18" s="1"/>
  <c r="O110" i="8"/>
  <c r="B110" i="8"/>
  <c r="I108" i="18" s="1"/>
  <c r="O109" i="8"/>
  <c r="B109" i="8"/>
  <c r="I107" i="18" s="1"/>
  <c r="O108" i="8"/>
  <c r="B108" i="8"/>
  <c r="I106" i="18" s="1"/>
  <c r="O107" i="8"/>
  <c r="B107" i="8"/>
  <c r="I105" i="18" s="1"/>
  <c r="O106" i="8"/>
  <c r="B106" i="8"/>
  <c r="I104" i="18" s="1"/>
  <c r="O105" i="8"/>
  <c r="B105" i="8"/>
  <c r="I103" i="18" s="1"/>
  <c r="O104" i="8"/>
  <c r="B104" i="8"/>
  <c r="I102" i="18" s="1"/>
  <c r="O103" i="8"/>
  <c r="B103" i="8"/>
  <c r="I101" i="18" s="1"/>
  <c r="N102" i="8"/>
  <c r="M102" i="8"/>
  <c r="L102" i="8"/>
  <c r="K102" i="8"/>
  <c r="J102" i="8"/>
  <c r="I102" i="8"/>
  <c r="H102" i="8"/>
  <c r="G102" i="8"/>
  <c r="F102" i="8"/>
  <c r="E102" i="8"/>
  <c r="D102" i="8"/>
  <c r="C102" i="8"/>
  <c r="N101" i="8"/>
  <c r="N100" i="8" s="1"/>
  <c r="M101" i="8"/>
  <c r="M100" i="8" s="1"/>
  <c r="L101" i="8"/>
  <c r="L100" i="8" s="1"/>
  <c r="K101" i="8"/>
  <c r="K100" i="8" s="1"/>
  <c r="J101" i="8"/>
  <c r="J100" i="8" s="1"/>
  <c r="I101" i="8"/>
  <c r="H101" i="8"/>
  <c r="G101" i="8"/>
  <c r="F101" i="8"/>
  <c r="F100" i="8" s="1"/>
  <c r="E101" i="8"/>
  <c r="D101" i="8"/>
  <c r="C101" i="8"/>
  <c r="I100" i="8"/>
  <c r="O99" i="8"/>
  <c r="B99" i="8"/>
  <c r="I97" i="18" s="1"/>
  <c r="O98" i="8"/>
  <c r="B98" i="8"/>
  <c r="O97" i="8"/>
  <c r="B97" i="8"/>
  <c r="I96" i="18" s="1"/>
  <c r="O96" i="8"/>
  <c r="B96" i="8"/>
  <c r="O95" i="8"/>
  <c r="B95" i="8"/>
  <c r="O94" i="8"/>
  <c r="B94" i="8"/>
  <c r="I93" i="18" s="1"/>
  <c r="O93" i="8"/>
  <c r="B93" i="8"/>
  <c r="I92" i="18" s="1"/>
  <c r="O92" i="8"/>
  <c r="B92" i="8"/>
  <c r="I91" i="18" s="1"/>
  <c r="O91" i="8"/>
  <c r="B91" i="8"/>
  <c r="I90" i="18" s="1"/>
  <c r="O90" i="8"/>
  <c r="B90" i="8"/>
  <c r="I89" i="18" s="1"/>
  <c r="O89" i="8"/>
  <c r="B89" i="8"/>
  <c r="I88" i="18" s="1"/>
  <c r="O88" i="8"/>
  <c r="B88" i="8"/>
  <c r="I87" i="18" s="1"/>
  <c r="O87" i="8"/>
  <c r="B87" i="8"/>
  <c r="I86" i="18" s="1"/>
  <c r="O86" i="8"/>
  <c r="B86" i="8"/>
  <c r="I85" i="18" s="1"/>
  <c r="O85" i="8"/>
  <c r="B85" i="8"/>
  <c r="I84" i="18" s="1"/>
  <c r="O84" i="8"/>
  <c r="B84" i="8"/>
  <c r="I83" i="18" s="1"/>
  <c r="O83" i="8"/>
  <c r="B83" i="8"/>
  <c r="I82" i="18" s="1"/>
  <c r="O82" i="8"/>
  <c r="B82" i="8"/>
  <c r="I81" i="18" s="1"/>
  <c r="O81" i="8"/>
  <c r="B81" i="8"/>
  <c r="O80" i="8"/>
  <c r="B80" i="8"/>
  <c r="I79" i="18" s="1"/>
  <c r="N79" i="8"/>
  <c r="N6" i="8" s="1"/>
  <c r="M79" i="8"/>
  <c r="M6" i="8" s="1"/>
  <c r="L79" i="8"/>
  <c r="K79" i="8"/>
  <c r="J79" i="8"/>
  <c r="I79" i="8"/>
  <c r="I6" i="8" s="1"/>
  <c r="H79" i="8"/>
  <c r="G79" i="8"/>
  <c r="F79" i="8"/>
  <c r="E79" i="8"/>
  <c r="D79" i="8"/>
  <c r="C79" i="8"/>
  <c r="N78" i="8"/>
  <c r="M78" i="8"/>
  <c r="M77" i="8" s="1"/>
  <c r="L78" i="8"/>
  <c r="L77" i="8" s="1"/>
  <c r="K78" i="8"/>
  <c r="K77" i="8" s="1"/>
  <c r="J78" i="8"/>
  <c r="I78" i="8"/>
  <c r="I77" i="8" s="1"/>
  <c r="H78" i="8"/>
  <c r="G78" i="8"/>
  <c r="G77" i="8" s="1"/>
  <c r="F78" i="8"/>
  <c r="F77" i="8" s="1"/>
  <c r="E78" i="8"/>
  <c r="D78" i="8"/>
  <c r="D77" i="8" s="1"/>
  <c r="C78" i="8"/>
  <c r="C77" i="8" s="1"/>
  <c r="N77" i="8"/>
  <c r="J77" i="8"/>
  <c r="O76" i="8"/>
  <c r="B76" i="8"/>
  <c r="O75" i="8"/>
  <c r="B75" i="8"/>
  <c r="O74" i="8"/>
  <c r="B74" i="8"/>
  <c r="I73" i="18" s="1"/>
  <c r="O73" i="8"/>
  <c r="B73" i="8"/>
  <c r="I72" i="18" s="1"/>
  <c r="O72" i="8"/>
  <c r="B72" i="8"/>
  <c r="I71" i="18" s="1"/>
  <c r="O71" i="8"/>
  <c r="B71" i="8"/>
  <c r="I70" i="18" s="1"/>
  <c r="O70" i="8"/>
  <c r="B70" i="8"/>
  <c r="I69" i="18" s="1"/>
  <c r="O69" i="8"/>
  <c r="B69" i="8"/>
  <c r="O68" i="8"/>
  <c r="B68" i="8"/>
  <c r="M66" i="19" s="1"/>
  <c r="N67" i="8"/>
  <c r="M67" i="8"/>
  <c r="L67" i="8"/>
  <c r="K67" i="8"/>
  <c r="J67" i="8"/>
  <c r="I67" i="8"/>
  <c r="H67" i="8"/>
  <c r="G67" i="8"/>
  <c r="F67" i="8"/>
  <c r="E67" i="8"/>
  <c r="D67" i="8"/>
  <c r="C67" i="8"/>
  <c r="N66" i="8"/>
  <c r="M66" i="8"/>
  <c r="L66" i="8"/>
  <c r="L65" i="8" s="1"/>
  <c r="K66" i="8"/>
  <c r="K65" i="8" s="1"/>
  <c r="J66" i="8"/>
  <c r="J65" i="8" s="1"/>
  <c r="I66" i="8"/>
  <c r="H66" i="8"/>
  <c r="G66" i="8"/>
  <c r="G65" i="8" s="1"/>
  <c r="F66" i="8"/>
  <c r="E66" i="8"/>
  <c r="E65" i="8" s="1"/>
  <c r="D66" i="8"/>
  <c r="C66" i="8"/>
  <c r="N65" i="8"/>
  <c r="M65" i="8"/>
  <c r="I65" i="8"/>
  <c r="F65" i="8"/>
  <c r="O64" i="8"/>
  <c r="B64" i="8"/>
  <c r="I63" i="18" s="1"/>
  <c r="O63" i="8"/>
  <c r="B63" i="8"/>
  <c r="I62" i="18" s="1"/>
  <c r="O62" i="8"/>
  <c r="B62" i="8"/>
  <c r="I61" i="18" s="1"/>
  <c r="O61" i="8"/>
  <c r="B61" i="8"/>
  <c r="I60" i="18" s="1"/>
  <c r="O60" i="8"/>
  <c r="B60" i="8"/>
  <c r="I59" i="18" s="1"/>
  <c r="O59" i="8"/>
  <c r="B59" i="8"/>
  <c r="I58" i="18" s="1"/>
  <c r="O58" i="8"/>
  <c r="B58" i="8"/>
  <c r="N57" i="8"/>
  <c r="M57" i="8"/>
  <c r="L57" i="8"/>
  <c r="L6" i="8" s="1"/>
  <c r="K57" i="8"/>
  <c r="K6" i="8" s="1"/>
  <c r="J57" i="8"/>
  <c r="I57" i="8"/>
  <c r="H57" i="8"/>
  <c r="G57" i="8"/>
  <c r="F57" i="8"/>
  <c r="E57" i="8"/>
  <c r="D57" i="8"/>
  <c r="C57" i="8"/>
  <c r="O57" i="8" s="1"/>
  <c r="N56" i="8"/>
  <c r="M56" i="8"/>
  <c r="L56" i="8"/>
  <c r="L55" i="8" s="1"/>
  <c r="K56" i="8"/>
  <c r="K55" i="8" s="1"/>
  <c r="J56" i="8"/>
  <c r="I56" i="8"/>
  <c r="I55" i="8" s="1"/>
  <c r="H56" i="8"/>
  <c r="H55" i="8" s="1"/>
  <c r="G56" i="8"/>
  <c r="F56" i="8"/>
  <c r="E56" i="8"/>
  <c r="E55" i="8" s="1"/>
  <c r="D56" i="8"/>
  <c r="D55" i="8" s="1"/>
  <c r="C56" i="8"/>
  <c r="N55" i="8"/>
  <c r="M55" i="8"/>
  <c r="J55" i="8"/>
  <c r="G55" i="8"/>
  <c r="F55" i="8"/>
  <c r="O54" i="8"/>
  <c r="B54" i="8"/>
  <c r="I53" i="18" s="1"/>
  <c r="O53" i="8"/>
  <c r="B53" i="8"/>
  <c r="I52" i="18" s="1"/>
  <c r="O52" i="8"/>
  <c r="B52" i="8"/>
  <c r="I51" i="18" s="1"/>
  <c r="O51" i="8"/>
  <c r="B51" i="8"/>
  <c r="I50" i="18" s="1"/>
  <c r="O50" i="8"/>
  <c r="B50" i="8"/>
  <c r="I49" i="18" s="1"/>
  <c r="O49" i="8"/>
  <c r="B49" i="8"/>
  <c r="I48" i="18" s="1"/>
  <c r="O48" i="8"/>
  <c r="B48" i="8"/>
  <c r="I47" i="18" s="1"/>
  <c r="O47" i="8"/>
  <c r="B47" i="8"/>
  <c r="I46" i="18" s="1"/>
  <c r="O46" i="8"/>
  <c r="B46" i="8"/>
  <c r="I45" i="18" s="1"/>
  <c r="O45" i="8"/>
  <c r="B45" i="8"/>
  <c r="I44" i="18" s="1"/>
  <c r="O44" i="8"/>
  <c r="B44" i="8"/>
  <c r="I43" i="18" s="1"/>
  <c r="O43" i="8"/>
  <c r="B43" i="8"/>
  <c r="I42" i="18" s="1"/>
  <c r="O42" i="8"/>
  <c r="B42" i="8"/>
  <c r="I41" i="18" s="1"/>
  <c r="I40" i="18" s="1"/>
  <c r="N41" i="8"/>
  <c r="M41" i="8"/>
  <c r="L41" i="8"/>
  <c r="K41" i="8"/>
  <c r="J41" i="8"/>
  <c r="I41" i="8"/>
  <c r="H41" i="8"/>
  <c r="G41" i="8"/>
  <c r="F41" i="8"/>
  <c r="E41" i="8"/>
  <c r="D41" i="8"/>
  <c r="C41" i="8"/>
  <c r="O40" i="8"/>
  <c r="B40" i="8"/>
  <c r="I39" i="18" s="1"/>
  <c r="O39" i="8"/>
  <c r="B39" i="8"/>
  <c r="I38" i="18" s="1"/>
  <c r="O38" i="8"/>
  <c r="B38" i="8"/>
  <c r="I37" i="18" s="1"/>
  <c r="O37" i="8"/>
  <c r="B37" i="8"/>
  <c r="I36" i="18" s="1"/>
  <c r="O36" i="8"/>
  <c r="B36" i="8"/>
  <c r="I35" i="18" s="1"/>
  <c r="O35" i="8"/>
  <c r="B35" i="8"/>
  <c r="O34" i="8"/>
  <c r="B34" i="8"/>
  <c r="I33" i="18" s="1"/>
  <c r="O33" i="8"/>
  <c r="B33" i="8"/>
  <c r="I32" i="18" s="1"/>
  <c r="O32" i="8"/>
  <c r="B32" i="8"/>
  <c r="O31" i="8"/>
  <c r="B31" i="8"/>
  <c r="I30" i="18" s="1"/>
  <c r="O30" i="8"/>
  <c r="B30" i="8"/>
  <c r="I29" i="18" s="1"/>
  <c r="O29" i="8"/>
  <c r="B29" i="8"/>
  <c r="I28" i="18" s="1"/>
  <c r="O28" i="8"/>
  <c r="B28" i="8"/>
  <c r="O27" i="8"/>
  <c r="B27" i="8"/>
  <c r="O26" i="8"/>
  <c r="B26" i="8"/>
  <c r="O25" i="8"/>
  <c r="B25" i="8"/>
  <c r="O24" i="8"/>
  <c r="B24" i="8"/>
  <c r="I23" i="18" s="1"/>
  <c r="O23" i="8"/>
  <c r="B23" i="8"/>
  <c r="O22" i="8"/>
  <c r="B22" i="8"/>
  <c r="O21" i="8"/>
  <c r="B21" i="8"/>
  <c r="O20" i="8"/>
  <c r="B20" i="8"/>
  <c r="O19" i="8"/>
  <c r="B19" i="8"/>
  <c r="M18" i="19" s="1"/>
  <c r="O18" i="8"/>
  <c r="B18" i="8"/>
  <c r="M17" i="19" s="1"/>
  <c r="O17" i="8"/>
  <c r="B17" i="8"/>
  <c r="O16" i="8"/>
  <c r="B16" i="8"/>
  <c r="O15" i="8"/>
  <c r="B15" i="8"/>
  <c r="M14" i="19" s="1"/>
  <c r="O14" i="8"/>
  <c r="B14" i="8"/>
  <c r="M13" i="19" s="1"/>
  <c r="O13" i="8"/>
  <c r="B13" i="8"/>
  <c r="O12" i="8"/>
  <c r="B12" i="8"/>
  <c r="O11" i="8"/>
  <c r="B11" i="8"/>
  <c r="O10" i="8"/>
  <c r="B10" i="8"/>
  <c r="O9" i="8"/>
  <c r="N8" i="8"/>
  <c r="N7" i="8" s="1"/>
  <c r="M8" i="8"/>
  <c r="M7" i="8" s="1"/>
  <c r="L8" i="8"/>
  <c r="L5" i="8" s="1"/>
  <c r="L4" i="8" s="1"/>
  <c r="K8" i="8"/>
  <c r="K7" i="8" s="1"/>
  <c r="J8" i="8"/>
  <c r="J7" i="8" s="1"/>
  <c r="I8" i="8"/>
  <c r="H8" i="8"/>
  <c r="G8" i="8"/>
  <c r="G7" i="8" s="1"/>
  <c r="F8" i="8"/>
  <c r="F7" i="8" s="1"/>
  <c r="E8" i="8"/>
  <c r="E7" i="8" s="1"/>
  <c r="D8" i="8"/>
  <c r="D7" i="8" s="1"/>
  <c r="C8" i="8"/>
  <c r="C7" i="8" s="1"/>
  <c r="L7" i="8"/>
  <c r="J6" i="8"/>
  <c r="O176" i="7"/>
  <c r="B176" i="7"/>
  <c r="H174" i="18" s="1"/>
  <c r="O175" i="7"/>
  <c r="B175" i="7"/>
  <c r="H173" i="18" s="1"/>
  <c r="O174" i="7"/>
  <c r="B174" i="7"/>
  <c r="O173" i="7"/>
  <c r="B173" i="7"/>
  <c r="O172" i="7"/>
  <c r="B172" i="7"/>
  <c r="H170" i="18" s="1"/>
  <c r="O171" i="7"/>
  <c r="B171" i="7"/>
  <c r="H169" i="18" s="1"/>
  <c r="O170" i="7"/>
  <c r="B170" i="7"/>
  <c r="H168" i="18" s="1"/>
  <c r="O169" i="7"/>
  <c r="B169" i="7"/>
  <c r="H167" i="18" s="1"/>
  <c r="O168" i="7"/>
  <c r="B168" i="7"/>
  <c r="H166" i="18" s="1"/>
  <c r="O167" i="7"/>
  <c r="B167" i="7"/>
  <c r="H165" i="18" s="1"/>
  <c r="N166" i="7"/>
  <c r="M166" i="7"/>
  <c r="L166" i="7"/>
  <c r="K166" i="7"/>
  <c r="J166" i="7"/>
  <c r="I166" i="7"/>
  <c r="H166" i="7"/>
  <c r="G166" i="7"/>
  <c r="F166" i="7"/>
  <c r="E166" i="7"/>
  <c r="D166" i="7"/>
  <c r="C166" i="7"/>
  <c r="O165" i="7"/>
  <c r="B165" i="7"/>
  <c r="O164" i="7"/>
  <c r="B164" i="7"/>
  <c r="O163" i="7"/>
  <c r="B163" i="7"/>
  <c r="O162" i="7"/>
  <c r="B162" i="7"/>
  <c r="O161" i="7"/>
  <c r="B161" i="7"/>
  <c r="O160" i="7"/>
  <c r="B160" i="7"/>
  <c r="O159" i="7"/>
  <c r="B159" i="7"/>
  <c r="O158" i="7"/>
  <c r="B158" i="7"/>
  <c r="O157" i="7"/>
  <c r="B157" i="7"/>
  <c r="O156" i="7"/>
  <c r="B156" i="7"/>
  <c r="O155" i="7"/>
  <c r="B155" i="7"/>
  <c r="O154" i="7"/>
  <c r="B154" i="7"/>
  <c r="O153" i="7"/>
  <c r="B153" i="7"/>
  <c r="O152" i="7"/>
  <c r="B152" i="7"/>
  <c r="O151" i="7"/>
  <c r="B151" i="7"/>
  <c r="O150" i="7"/>
  <c r="B150" i="7"/>
  <c r="O149" i="7"/>
  <c r="B149" i="7"/>
  <c r="O148" i="7"/>
  <c r="B148" i="7"/>
  <c r="O147" i="7"/>
  <c r="B147" i="7"/>
  <c r="O146" i="7"/>
  <c r="B146" i="7"/>
  <c r="O145" i="7"/>
  <c r="B145" i="7"/>
  <c r="O144" i="7"/>
  <c r="B144" i="7"/>
  <c r="O143" i="7"/>
  <c r="B143" i="7"/>
  <c r="O142" i="7"/>
  <c r="B142" i="7"/>
  <c r="O141" i="7"/>
  <c r="B141" i="7"/>
  <c r="O140" i="7"/>
  <c r="B140" i="7"/>
  <c r="O139" i="7"/>
  <c r="B139" i="7"/>
  <c r="O138" i="7"/>
  <c r="B138" i="7"/>
  <c r="O137" i="7"/>
  <c r="B137" i="7"/>
  <c r="O136" i="7"/>
  <c r="B136" i="7"/>
  <c r="O135" i="7"/>
  <c r="B135" i="7"/>
  <c r="O134" i="7"/>
  <c r="B134" i="7"/>
  <c r="N133" i="7"/>
  <c r="M133" i="7"/>
  <c r="L133" i="7"/>
  <c r="K133" i="7"/>
  <c r="J133" i="7"/>
  <c r="I133" i="7"/>
  <c r="H133" i="7"/>
  <c r="G133" i="7"/>
  <c r="F133" i="7"/>
  <c r="E133" i="7"/>
  <c r="D133" i="7"/>
  <c r="C133" i="7"/>
  <c r="N132" i="7"/>
  <c r="M132" i="7"/>
  <c r="L132" i="7"/>
  <c r="L131" i="7" s="1"/>
  <c r="K132" i="7"/>
  <c r="K131" i="7" s="1"/>
  <c r="J132" i="7"/>
  <c r="J131" i="7" s="1"/>
  <c r="I132" i="7"/>
  <c r="I131" i="7" s="1"/>
  <c r="H132" i="7"/>
  <c r="G132" i="7"/>
  <c r="G131" i="7" s="1"/>
  <c r="F132" i="7"/>
  <c r="E132" i="7"/>
  <c r="E131" i="7" s="1"/>
  <c r="D132" i="7"/>
  <c r="D131" i="7" s="1"/>
  <c r="C132" i="7"/>
  <c r="N131" i="7"/>
  <c r="M131" i="7"/>
  <c r="O130" i="7"/>
  <c r="B130" i="7"/>
  <c r="H128" i="18" s="1"/>
  <c r="O129" i="7"/>
  <c r="B129" i="7"/>
  <c r="H127" i="18" s="1"/>
  <c r="O128" i="7"/>
  <c r="B128" i="7"/>
  <c r="H126" i="18" s="1"/>
  <c r="O127" i="7"/>
  <c r="B127" i="7"/>
  <c r="H125" i="18" s="1"/>
  <c r="O126" i="7"/>
  <c r="B126" i="7"/>
  <c r="H124" i="18" s="1"/>
  <c r="O125" i="7"/>
  <c r="B125" i="7"/>
  <c r="H123" i="18" s="1"/>
  <c r="O124" i="7"/>
  <c r="B124" i="7"/>
  <c r="H122" i="18" s="1"/>
  <c r="O123" i="7"/>
  <c r="B123" i="7"/>
  <c r="H121" i="18" s="1"/>
  <c r="O122" i="7"/>
  <c r="B122" i="7"/>
  <c r="H120" i="18" s="1"/>
  <c r="O121" i="7"/>
  <c r="B121" i="7"/>
  <c r="H119" i="18" s="1"/>
  <c r="O120" i="7"/>
  <c r="B120" i="7"/>
  <c r="H118" i="18" s="1"/>
  <c r="O119" i="7"/>
  <c r="B119" i="7"/>
  <c r="H117" i="18" s="1"/>
  <c r="O118" i="7"/>
  <c r="B118" i="7"/>
  <c r="H116" i="18" s="1"/>
  <c r="O117" i="7"/>
  <c r="B117" i="7"/>
  <c r="H115" i="18" s="1"/>
  <c r="O116" i="7"/>
  <c r="B116" i="7"/>
  <c r="H114" i="18" s="1"/>
  <c r="O115" i="7"/>
  <c r="B115" i="7"/>
  <c r="H113" i="18" s="1"/>
  <c r="O114" i="7"/>
  <c r="B114" i="7"/>
  <c r="H112" i="18" s="1"/>
  <c r="O113" i="7"/>
  <c r="B113" i="7"/>
  <c r="H111" i="18" s="1"/>
  <c r="O112" i="7"/>
  <c r="B112" i="7"/>
  <c r="H110" i="18" s="1"/>
  <c r="O111" i="7"/>
  <c r="B111" i="7"/>
  <c r="H109" i="18" s="1"/>
  <c r="O110" i="7"/>
  <c r="B110" i="7"/>
  <c r="H108" i="18" s="1"/>
  <c r="O109" i="7"/>
  <c r="B109" i="7"/>
  <c r="H107" i="18" s="1"/>
  <c r="O108" i="7"/>
  <c r="B108" i="7"/>
  <c r="H106" i="18" s="1"/>
  <c r="O107" i="7"/>
  <c r="B107" i="7"/>
  <c r="H105" i="18" s="1"/>
  <c r="O106" i="7"/>
  <c r="B106" i="7"/>
  <c r="H104" i="18" s="1"/>
  <c r="O105" i="7"/>
  <c r="B105" i="7"/>
  <c r="H103" i="18" s="1"/>
  <c r="O104" i="7"/>
  <c r="B104" i="7"/>
  <c r="H102" i="18" s="1"/>
  <c r="O103" i="7"/>
  <c r="B103" i="7"/>
  <c r="H101" i="18" s="1"/>
  <c r="H99" i="18" s="1"/>
  <c r="N102" i="7"/>
  <c r="M102" i="7"/>
  <c r="L102" i="7"/>
  <c r="K102" i="7"/>
  <c r="J102" i="7"/>
  <c r="I102" i="7"/>
  <c r="H102" i="7"/>
  <c r="G102" i="7"/>
  <c r="F102" i="7"/>
  <c r="E102" i="7"/>
  <c r="D102" i="7"/>
  <c r="C102" i="7"/>
  <c r="N101" i="7"/>
  <c r="N100" i="7" s="1"/>
  <c r="M101" i="7"/>
  <c r="L101" i="7"/>
  <c r="K101" i="7"/>
  <c r="K100" i="7" s="1"/>
  <c r="J101" i="7"/>
  <c r="J100" i="7" s="1"/>
  <c r="I101" i="7"/>
  <c r="I100" i="7" s="1"/>
  <c r="H101" i="7"/>
  <c r="G101" i="7"/>
  <c r="F101" i="7"/>
  <c r="E101" i="7"/>
  <c r="D101" i="7"/>
  <c r="C101" i="7"/>
  <c r="M100" i="7"/>
  <c r="L100" i="7"/>
  <c r="G100" i="7"/>
  <c r="O99" i="7"/>
  <c r="B99" i="7"/>
  <c r="H97" i="18" s="1"/>
  <c r="O98" i="7"/>
  <c r="B98" i="7"/>
  <c r="O97" i="7"/>
  <c r="B97" i="7"/>
  <c r="H96" i="18" s="1"/>
  <c r="O96" i="7"/>
  <c r="B96" i="7"/>
  <c r="O95" i="7"/>
  <c r="B95" i="7"/>
  <c r="O94" i="7"/>
  <c r="B94" i="7"/>
  <c r="M92" i="19" s="1"/>
  <c r="O93" i="7"/>
  <c r="B93" i="7"/>
  <c r="O92" i="7"/>
  <c r="B92" i="7"/>
  <c r="H91" i="18" s="1"/>
  <c r="O91" i="7"/>
  <c r="B91" i="7"/>
  <c r="H90" i="18" s="1"/>
  <c r="O90" i="7"/>
  <c r="B90" i="7"/>
  <c r="O89" i="7"/>
  <c r="B89" i="7"/>
  <c r="H88" i="18" s="1"/>
  <c r="O88" i="7"/>
  <c r="B88" i="7"/>
  <c r="O87" i="7"/>
  <c r="B87" i="7"/>
  <c r="O86" i="7"/>
  <c r="B86" i="7"/>
  <c r="O85" i="7"/>
  <c r="B85" i="7"/>
  <c r="O84" i="7"/>
  <c r="B84" i="7"/>
  <c r="O83" i="7"/>
  <c r="B83" i="7"/>
  <c r="O82" i="7"/>
  <c r="B82" i="7"/>
  <c r="H81" i="18" s="1"/>
  <c r="O81" i="7"/>
  <c r="B81" i="7"/>
  <c r="O80" i="7"/>
  <c r="B80" i="7"/>
  <c r="N79" i="7"/>
  <c r="M79" i="7"/>
  <c r="L79" i="7"/>
  <c r="K79" i="7"/>
  <c r="J79" i="7"/>
  <c r="I79" i="7"/>
  <c r="H79" i="7"/>
  <c r="G79" i="7"/>
  <c r="F79" i="7"/>
  <c r="E79" i="7"/>
  <c r="D79" i="7"/>
  <c r="C79" i="7"/>
  <c r="N78" i="7"/>
  <c r="M78" i="7"/>
  <c r="L78" i="7"/>
  <c r="L77" i="7" s="1"/>
  <c r="K78" i="7"/>
  <c r="K77" i="7" s="1"/>
  <c r="J78" i="7"/>
  <c r="J77" i="7" s="1"/>
  <c r="I78" i="7"/>
  <c r="H78" i="7"/>
  <c r="G78" i="7"/>
  <c r="G77" i="7" s="1"/>
  <c r="F78" i="7"/>
  <c r="E78" i="7"/>
  <c r="E77" i="7" s="1"/>
  <c r="D78" i="7"/>
  <c r="C78" i="7"/>
  <c r="N77" i="7"/>
  <c r="M77" i="7"/>
  <c r="I77" i="7"/>
  <c r="F77" i="7"/>
  <c r="O76" i="7"/>
  <c r="B76" i="7"/>
  <c r="O75" i="7"/>
  <c r="B75" i="7"/>
  <c r="O74" i="7"/>
  <c r="B74" i="7"/>
  <c r="O73" i="7"/>
  <c r="B73" i="7"/>
  <c r="L71" i="19" s="1"/>
  <c r="O72" i="7"/>
  <c r="B72" i="7"/>
  <c r="L70" i="19" s="1"/>
  <c r="O71" i="7"/>
  <c r="B71" i="7"/>
  <c r="H70" i="18" s="1"/>
  <c r="O70" i="7"/>
  <c r="B70" i="7"/>
  <c r="O69" i="7"/>
  <c r="B69" i="7"/>
  <c r="O68" i="7"/>
  <c r="B68" i="7"/>
  <c r="N67" i="7"/>
  <c r="N6" i="7" s="1"/>
  <c r="M67" i="7"/>
  <c r="M6" i="7" s="1"/>
  <c r="L67" i="7"/>
  <c r="K67" i="7"/>
  <c r="J67" i="7"/>
  <c r="J6" i="7" s="1"/>
  <c r="I67" i="7"/>
  <c r="H67" i="7"/>
  <c r="G67" i="7"/>
  <c r="F67" i="7"/>
  <c r="E67" i="7"/>
  <c r="D67" i="7"/>
  <c r="C67" i="7"/>
  <c r="N66" i="7"/>
  <c r="M66" i="7"/>
  <c r="L66" i="7"/>
  <c r="L65" i="7" s="1"/>
  <c r="K66" i="7"/>
  <c r="J66" i="7"/>
  <c r="J65" i="7" s="1"/>
  <c r="I66" i="7"/>
  <c r="I65" i="7" s="1"/>
  <c r="H66" i="7"/>
  <c r="G66" i="7"/>
  <c r="F66" i="7"/>
  <c r="E66" i="7"/>
  <c r="E65" i="7" s="1"/>
  <c r="D66" i="7"/>
  <c r="D65" i="7" s="1"/>
  <c r="C66" i="7"/>
  <c r="N65" i="7"/>
  <c r="M65" i="7"/>
  <c r="K65" i="7"/>
  <c r="G65" i="7"/>
  <c r="F65" i="7"/>
  <c r="O64" i="7"/>
  <c r="B64" i="7"/>
  <c r="H63" i="18" s="1"/>
  <c r="O63" i="7"/>
  <c r="B63" i="7"/>
  <c r="H62" i="18" s="1"/>
  <c r="H56" i="18" s="1"/>
  <c r="O62" i="7"/>
  <c r="B62" i="7"/>
  <c r="O61" i="7"/>
  <c r="B61" i="7"/>
  <c r="H60" i="18" s="1"/>
  <c r="O60" i="7"/>
  <c r="B60" i="7"/>
  <c r="O59" i="7"/>
  <c r="B59" i="7"/>
  <c r="O58" i="7"/>
  <c r="B58" i="7"/>
  <c r="N57" i="7"/>
  <c r="M57" i="7"/>
  <c r="L57" i="7"/>
  <c r="L6" i="7" s="1"/>
  <c r="K57" i="7"/>
  <c r="J57" i="7"/>
  <c r="I57" i="7"/>
  <c r="I6" i="7" s="1"/>
  <c r="H57" i="7"/>
  <c r="G57" i="7"/>
  <c r="F57" i="7"/>
  <c r="E57" i="7"/>
  <c r="D57" i="7"/>
  <c r="C57" i="7"/>
  <c r="B57" i="7" s="1"/>
  <c r="N56" i="7"/>
  <c r="M56" i="7"/>
  <c r="L56" i="7"/>
  <c r="K56" i="7"/>
  <c r="J56" i="7"/>
  <c r="J55" i="7" s="1"/>
  <c r="I56" i="7"/>
  <c r="I55" i="7" s="1"/>
  <c r="H56" i="7"/>
  <c r="G56" i="7"/>
  <c r="F56" i="7"/>
  <c r="F55" i="7" s="1"/>
  <c r="E56" i="7"/>
  <c r="E55" i="7" s="1"/>
  <c r="D56" i="7"/>
  <c r="C56" i="7"/>
  <c r="N55" i="7"/>
  <c r="M55" i="7"/>
  <c r="K55" i="7"/>
  <c r="G55" i="7"/>
  <c r="O54" i="7"/>
  <c r="B54" i="7"/>
  <c r="O53" i="7"/>
  <c r="B53" i="7"/>
  <c r="O52" i="7"/>
  <c r="B52" i="7"/>
  <c r="H51" i="18" s="1"/>
  <c r="O51" i="7"/>
  <c r="B51" i="7"/>
  <c r="H50" i="18" s="1"/>
  <c r="O50" i="7"/>
  <c r="B50" i="7"/>
  <c r="H49" i="18" s="1"/>
  <c r="O49" i="7"/>
  <c r="B49" i="7"/>
  <c r="H48" i="18" s="1"/>
  <c r="O48" i="7"/>
  <c r="B48" i="7"/>
  <c r="H47" i="18" s="1"/>
  <c r="O47" i="7"/>
  <c r="B47" i="7"/>
  <c r="H46" i="18" s="1"/>
  <c r="O46" i="7"/>
  <c r="B46" i="7"/>
  <c r="H45" i="18" s="1"/>
  <c r="O45" i="7"/>
  <c r="B45" i="7"/>
  <c r="O44" i="7"/>
  <c r="B44" i="7"/>
  <c r="L43" i="19" s="1"/>
  <c r="O43" i="7"/>
  <c r="B43" i="7"/>
  <c r="O42" i="7"/>
  <c r="B42" i="7"/>
  <c r="N41" i="7"/>
  <c r="M41" i="7"/>
  <c r="L41" i="7"/>
  <c r="K41" i="7"/>
  <c r="J41" i="7"/>
  <c r="I41" i="7"/>
  <c r="H41" i="7"/>
  <c r="G41" i="7"/>
  <c r="F41" i="7"/>
  <c r="E41" i="7"/>
  <c r="D41" i="7"/>
  <c r="C41" i="7"/>
  <c r="O40" i="7"/>
  <c r="B40" i="7"/>
  <c r="O39" i="7"/>
  <c r="B39" i="7"/>
  <c r="H38" i="18" s="1"/>
  <c r="O38" i="7"/>
  <c r="B38" i="7"/>
  <c r="L37" i="19" s="1"/>
  <c r="O37" i="7"/>
  <c r="B37" i="7"/>
  <c r="H36" i="18" s="1"/>
  <c r="O36" i="7"/>
  <c r="B36" i="7"/>
  <c r="H35" i="18" s="1"/>
  <c r="O35" i="7"/>
  <c r="B35" i="7"/>
  <c r="H34" i="18" s="1"/>
  <c r="O34" i="7"/>
  <c r="B34" i="7"/>
  <c r="L33" i="19" s="1"/>
  <c r="O33" i="7"/>
  <c r="B33" i="7"/>
  <c r="H32" i="18" s="1"/>
  <c r="O32" i="7"/>
  <c r="B32" i="7"/>
  <c r="O31" i="7"/>
  <c r="B31" i="7"/>
  <c r="O30" i="7"/>
  <c r="B30" i="7"/>
  <c r="H29" i="18" s="1"/>
  <c r="O29" i="7"/>
  <c r="B29" i="7"/>
  <c r="O28" i="7"/>
  <c r="B28" i="7"/>
  <c r="H27" i="18" s="1"/>
  <c r="O27" i="7"/>
  <c r="B27" i="7"/>
  <c r="H26" i="18" s="1"/>
  <c r="O26" i="7"/>
  <c r="B26" i="7"/>
  <c r="H25" i="18" s="1"/>
  <c r="O25" i="7"/>
  <c r="B25" i="7"/>
  <c r="H24" i="18" s="1"/>
  <c r="O24" i="7"/>
  <c r="B24" i="7"/>
  <c r="H23" i="18" s="1"/>
  <c r="O23" i="7"/>
  <c r="B23" i="7"/>
  <c r="H22" i="18" s="1"/>
  <c r="O22" i="7"/>
  <c r="B22" i="7"/>
  <c r="H21" i="18" s="1"/>
  <c r="O21" i="7"/>
  <c r="B21" i="7"/>
  <c r="H20" i="18" s="1"/>
  <c r="O20" i="7"/>
  <c r="B20" i="7"/>
  <c r="H19" i="18" s="1"/>
  <c r="O19" i="7"/>
  <c r="B19" i="7"/>
  <c r="L18" i="19" s="1"/>
  <c r="O18" i="7"/>
  <c r="B18" i="7"/>
  <c r="L17" i="19" s="1"/>
  <c r="O17" i="7"/>
  <c r="B17" i="7"/>
  <c r="H16" i="18" s="1"/>
  <c r="O16" i="7"/>
  <c r="B16" i="7"/>
  <c r="H15" i="18" s="1"/>
  <c r="O15" i="7"/>
  <c r="B15" i="7"/>
  <c r="L14" i="19" s="1"/>
  <c r="O14" i="7"/>
  <c r="B14" i="7"/>
  <c r="L13" i="19" s="1"/>
  <c r="O13" i="7"/>
  <c r="B13" i="7"/>
  <c r="H12" i="18" s="1"/>
  <c r="O12" i="7"/>
  <c r="B12" i="7"/>
  <c r="H11" i="18" s="1"/>
  <c r="O11" i="7"/>
  <c r="B11" i="7"/>
  <c r="H10" i="18" s="1"/>
  <c r="O10" i="7"/>
  <c r="B10" i="7"/>
  <c r="H9" i="18" s="1"/>
  <c r="O9" i="7"/>
  <c r="N8" i="7"/>
  <c r="N7" i="7" s="1"/>
  <c r="M8" i="7"/>
  <c r="M7" i="7" s="1"/>
  <c r="L8" i="7"/>
  <c r="K8" i="7"/>
  <c r="K7" i="7" s="1"/>
  <c r="J8" i="7"/>
  <c r="J7" i="7" s="1"/>
  <c r="I8" i="7"/>
  <c r="I7" i="7" s="1"/>
  <c r="H8" i="7"/>
  <c r="H7" i="7" s="1"/>
  <c r="G8" i="7"/>
  <c r="G7" i="7" s="1"/>
  <c r="F8" i="7"/>
  <c r="F7" i="7" s="1"/>
  <c r="E8" i="7"/>
  <c r="E7" i="7" s="1"/>
  <c r="D8" i="7"/>
  <c r="D7" i="7" s="1"/>
  <c r="C8" i="7"/>
  <c r="L7" i="7"/>
  <c r="K6" i="7"/>
  <c r="G6" i="7"/>
  <c r="M5" i="7"/>
  <c r="O176" i="6"/>
  <c r="B176" i="6"/>
  <c r="G174" i="18" s="1"/>
  <c r="O175" i="6"/>
  <c r="B175" i="6"/>
  <c r="G173" i="18" s="1"/>
  <c r="O174" i="6"/>
  <c r="B174" i="6"/>
  <c r="O173" i="6"/>
  <c r="B173" i="6"/>
  <c r="O172" i="6"/>
  <c r="B172" i="6"/>
  <c r="G170" i="18" s="1"/>
  <c r="O171" i="6"/>
  <c r="B171" i="6"/>
  <c r="G169" i="18" s="1"/>
  <c r="O170" i="6"/>
  <c r="B170" i="6"/>
  <c r="G168" i="18" s="1"/>
  <c r="O169" i="6"/>
  <c r="B169" i="6"/>
  <c r="G167" i="18" s="1"/>
  <c r="O168" i="6"/>
  <c r="B168" i="6"/>
  <c r="G166" i="18" s="1"/>
  <c r="O167" i="6"/>
  <c r="B167" i="6"/>
  <c r="G165" i="18" s="1"/>
  <c r="N166" i="6"/>
  <c r="M166" i="6"/>
  <c r="L166" i="6"/>
  <c r="K166" i="6"/>
  <c r="J166" i="6"/>
  <c r="I166" i="6"/>
  <c r="H166" i="6"/>
  <c r="G166" i="6"/>
  <c r="F166" i="6"/>
  <c r="E166" i="6"/>
  <c r="D166" i="6"/>
  <c r="C166" i="6"/>
  <c r="O165" i="6"/>
  <c r="B165" i="6"/>
  <c r="O164" i="6"/>
  <c r="B164" i="6"/>
  <c r="O163" i="6"/>
  <c r="B163" i="6"/>
  <c r="O162" i="6"/>
  <c r="B162" i="6"/>
  <c r="O161" i="6"/>
  <c r="B161" i="6"/>
  <c r="O160" i="6"/>
  <c r="B160" i="6"/>
  <c r="O159" i="6"/>
  <c r="B159" i="6"/>
  <c r="O158" i="6"/>
  <c r="B158" i="6"/>
  <c r="O157" i="6"/>
  <c r="B157" i="6"/>
  <c r="O156" i="6"/>
  <c r="B156" i="6"/>
  <c r="O155" i="6"/>
  <c r="B155" i="6"/>
  <c r="O154" i="6"/>
  <c r="B154" i="6"/>
  <c r="O153" i="6"/>
  <c r="B153" i="6"/>
  <c r="O152" i="6"/>
  <c r="B152" i="6"/>
  <c r="O151" i="6"/>
  <c r="B151" i="6"/>
  <c r="O150" i="6"/>
  <c r="B150" i="6"/>
  <c r="O149" i="6"/>
  <c r="B149" i="6"/>
  <c r="O148" i="6"/>
  <c r="B148" i="6"/>
  <c r="O147" i="6"/>
  <c r="B147" i="6"/>
  <c r="O146" i="6"/>
  <c r="B146" i="6"/>
  <c r="O145" i="6"/>
  <c r="B145" i="6"/>
  <c r="O144" i="6"/>
  <c r="B144" i="6"/>
  <c r="O143" i="6"/>
  <c r="B143" i="6"/>
  <c r="O142" i="6"/>
  <c r="B142" i="6"/>
  <c r="O141" i="6"/>
  <c r="B141" i="6"/>
  <c r="O140" i="6"/>
  <c r="B140" i="6"/>
  <c r="O139" i="6"/>
  <c r="B139" i="6"/>
  <c r="O138" i="6"/>
  <c r="B138" i="6"/>
  <c r="O137" i="6"/>
  <c r="B137" i="6"/>
  <c r="O136" i="6"/>
  <c r="B136" i="6"/>
  <c r="O135" i="6"/>
  <c r="B135" i="6"/>
  <c r="O134" i="6"/>
  <c r="B134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N132" i="6"/>
  <c r="M132" i="6"/>
  <c r="M131" i="6" s="1"/>
  <c r="L132" i="6"/>
  <c r="L131" i="6" s="1"/>
  <c r="K132" i="6"/>
  <c r="J132" i="6"/>
  <c r="J131" i="6" s="1"/>
  <c r="I132" i="6"/>
  <c r="I131" i="6" s="1"/>
  <c r="H132" i="6"/>
  <c r="H131" i="6" s="1"/>
  <c r="G132" i="6"/>
  <c r="G131" i="6" s="1"/>
  <c r="F132" i="6"/>
  <c r="F131" i="6" s="1"/>
  <c r="E132" i="6"/>
  <c r="E131" i="6" s="1"/>
  <c r="D132" i="6"/>
  <c r="D131" i="6" s="1"/>
  <c r="C132" i="6"/>
  <c r="N131" i="6"/>
  <c r="K131" i="6"/>
  <c r="O130" i="6"/>
  <c r="B130" i="6"/>
  <c r="G128" i="18" s="1"/>
  <c r="O129" i="6"/>
  <c r="B129" i="6"/>
  <c r="G127" i="18" s="1"/>
  <c r="O128" i="6"/>
  <c r="B128" i="6"/>
  <c r="G126" i="18" s="1"/>
  <c r="O127" i="6"/>
  <c r="B127" i="6"/>
  <c r="G125" i="18" s="1"/>
  <c r="O126" i="6"/>
  <c r="B126" i="6"/>
  <c r="G124" i="18" s="1"/>
  <c r="O125" i="6"/>
  <c r="B125" i="6"/>
  <c r="G123" i="18" s="1"/>
  <c r="O124" i="6"/>
  <c r="B124" i="6"/>
  <c r="G122" i="18" s="1"/>
  <c r="O123" i="6"/>
  <c r="B123" i="6"/>
  <c r="G121" i="18" s="1"/>
  <c r="O122" i="6"/>
  <c r="B122" i="6"/>
  <c r="G120" i="18" s="1"/>
  <c r="O121" i="6"/>
  <c r="B121" i="6"/>
  <c r="G119" i="18" s="1"/>
  <c r="O120" i="6"/>
  <c r="B120" i="6"/>
  <c r="G118" i="18" s="1"/>
  <c r="O119" i="6"/>
  <c r="B119" i="6"/>
  <c r="G117" i="18" s="1"/>
  <c r="O118" i="6"/>
  <c r="B118" i="6"/>
  <c r="G116" i="18" s="1"/>
  <c r="O117" i="6"/>
  <c r="B117" i="6"/>
  <c r="G115" i="18" s="1"/>
  <c r="O116" i="6"/>
  <c r="B116" i="6"/>
  <c r="G114" i="18" s="1"/>
  <c r="O115" i="6"/>
  <c r="B115" i="6"/>
  <c r="G113" i="18" s="1"/>
  <c r="O114" i="6"/>
  <c r="B114" i="6"/>
  <c r="G112" i="18" s="1"/>
  <c r="G100" i="18" s="1"/>
  <c r="O113" i="6"/>
  <c r="B113" i="6"/>
  <c r="G111" i="18" s="1"/>
  <c r="O112" i="6"/>
  <c r="B112" i="6"/>
  <c r="G110" i="18" s="1"/>
  <c r="O111" i="6"/>
  <c r="B111" i="6"/>
  <c r="G109" i="18" s="1"/>
  <c r="O110" i="6"/>
  <c r="B110" i="6"/>
  <c r="G108" i="18" s="1"/>
  <c r="O109" i="6"/>
  <c r="B109" i="6"/>
  <c r="G107" i="18" s="1"/>
  <c r="O108" i="6"/>
  <c r="B108" i="6"/>
  <c r="G106" i="18" s="1"/>
  <c r="O107" i="6"/>
  <c r="B107" i="6"/>
  <c r="G105" i="18" s="1"/>
  <c r="O106" i="6"/>
  <c r="B106" i="6"/>
  <c r="G104" i="18" s="1"/>
  <c r="O105" i="6"/>
  <c r="B105" i="6"/>
  <c r="G103" i="18" s="1"/>
  <c r="O104" i="6"/>
  <c r="B104" i="6"/>
  <c r="G102" i="18" s="1"/>
  <c r="O103" i="6"/>
  <c r="B103" i="6"/>
  <c r="G101" i="18" s="1"/>
  <c r="N102" i="6"/>
  <c r="M102" i="6"/>
  <c r="L102" i="6"/>
  <c r="K102" i="6"/>
  <c r="J102" i="6"/>
  <c r="I102" i="6"/>
  <c r="H102" i="6"/>
  <c r="G102" i="6"/>
  <c r="F102" i="6"/>
  <c r="E102" i="6"/>
  <c r="D102" i="6"/>
  <c r="C102" i="6"/>
  <c r="N101" i="6"/>
  <c r="N100" i="6" s="1"/>
  <c r="M101" i="6"/>
  <c r="M100" i="6" s="1"/>
  <c r="L101" i="6"/>
  <c r="K101" i="6"/>
  <c r="K100" i="6" s="1"/>
  <c r="J101" i="6"/>
  <c r="J100" i="6" s="1"/>
  <c r="I101" i="6"/>
  <c r="I100" i="6" s="1"/>
  <c r="H101" i="6"/>
  <c r="G101" i="6"/>
  <c r="F101" i="6"/>
  <c r="E101" i="6"/>
  <c r="D101" i="6"/>
  <c r="D100" i="6" s="1"/>
  <c r="C101" i="6"/>
  <c r="O99" i="6"/>
  <c r="B99" i="6"/>
  <c r="G97" i="18" s="1"/>
  <c r="O98" i="6"/>
  <c r="B98" i="6"/>
  <c r="O97" i="6"/>
  <c r="B97" i="6"/>
  <c r="G96" i="18" s="1"/>
  <c r="O96" i="6"/>
  <c r="B96" i="6"/>
  <c r="O95" i="6"/>
  <c r="B95" i="6"/>
  <c r="O94" i="6"/>
  <c r="B94" i="6"/>
  <c r="O93" i="6"/>
  <c r="B93" i="6"/>
  <c r="G92" i="18" s="1"/>
  <c r="O92" i="6"/>
  <c r="B92" i="6"/>
  <c r="G91" i="18" s="1"/>
  <c r="O91" i="6"/>
  <c r="B91" i="6"/>
  <c r="G90" i="18" s="1"/>
  <c r="O90" i="6"/>
  <c r="B90" i="6"/>
  <c r="O89" i="6"/>
  <c r="B89" i="6"/>
  <c r="G88" i="18" s="1"/>
  <c r="O88" i="6"/>
  <c r="B88" i="6"/>
  <c r="G87" i="18" s="1"/>
  <c r="O87" i="6"/>
  <c r="B87" i="6"/>
  <c r="G86" i="18" s="1"/>
  <c r="O86" i="6"/>
  <c r="B86" i="6"/>
  <c r="G85" i="18" s="1"/>
  <c r="O85" i="6"/>
  <c r="B85" i="6"/>
  <c r="G84" i="18" s="1"/>
  <c r="O84" i="6"/>
  <c r="B84" i="6"/>
  <c r="G83" i="18" s="1"/>
  <c r="O83" i="6"/>
  <c r="B83" i="6"/>
  <c r="O82" i="6"/>
  <c r="B82" i="6"/>
  <c r="G81" i="18" s="1"/>
  <c r="O81" i="6"/>
  <c r="B81" i="6"/>
  <c r="O80" i="6"/>
  <c r="B80" i="6"/>
  <c r="G79" i="18" s="1"/>
  <c r="N79" i="6"/>
  <c r="M79" i="6"/>
  <c r="L79" i="6"/>
  <c r="K79" i="6"/>
  <c r="J79" i="6"/>
  <c r="I79" i="6"/>
  <c r="I6" i="6" s="1"/>
  <c r="H79" i="6"/>
  <c r="G79" i="6"/>
  <c r="F79" i="6"/>
  <c r="E79" i="6"/>
  <c r="E6" i="6" s="1"/>
  <c r="D79" i="6"/>
  <c r="C79" i="6"/>
  <c r="N78" i="6"/>
  <c r="M78" i="6"/>
  <c r="M77" i="6" s="1"/>
  <c r="L78" i="6"/>
  <c r="L77" i="6" s="1"/>
  <c r="K78" i="6"/>
  <c r="J78" i="6"/>
  <c r="J77" i="6" s="1"/>
  <c r="I78" i="6"/>
  <c r="I77" i="6" s="1"/>
  <c r="H78" i="6"/>
  <c r="H77" i="6" s="1"/>
  <c r="G78" i="6"/>
  <c r="G77" i="6" s="1"/>
  <c r="F78" i="6"/>
  <c r="F77" i="6" s="1"/>
  <c r="E78" i="6"/>
  <c r="E77" i="6" s="1"/>
  <c r="D78" i="6"/>
  <c r="D77" i="6" s="1"/>
  <c r="C78" i="6"/>
  <c r="N77" i="6"/>
  <c r="K77" i="6"/>
  <c r="O76" i="6"/>
  <c r="B76" i="6"/>
  <c r="O75" i="6"/>
  <c r="B75" i="6"/>
  <c r="O74" i="6"/>
  <c r="B74" i="6"/>
  <c r="O73" i="6"/>
  <c r="B73" i="6"/>
  <c r="O72" i="6"/>
  <c r="B72" i="6"/>
  <c r="O71" i="6"/>
  <c r="B71" i="6"/>
  <c r="G70" i="18" s="1"/>
  <c r="O70" i="6"/>
  <c r="B70" i="6"/>
  <c r="O69" i="6"/>
  <c r="B69" i="6"/>
  <c r="O68" i="6"/>
  <c r="B68" i="6"/>
  <c r="N67" i="6"/>
  <c r="N6" i="6" s="1"/>
  <c r="M67" i="6"/>
  <c r="L67" i="6"/>
  <c r="K67" i="6"/>
  <c r="J67" i="6"/>
  <c r="J6" i="6" s="1"/>
  <c r="I67" i="6"/>
  <c r="H67" i="6"/>
  <c r="G67" i="6"/>
  <c r="F67" i="6"/>
  <c r="E67" i="6"/>
  <c r="D67" i="6"/>
  <c r="C67" i="6"/>
  <c r="N66" i="6"/>
  <c r="M66" i="6"/>
  <c r="M65" i="6" s="1"/>
  <c r="L66" i="6"/>
  <c r="L65" i="6" s="1"/>
  <c r="K66" i="6"/>
  <c r="K65" i="6" s="1"/>
  <c r="J66" i="6"/>
  <c r="J65" i="6" s="1"/>
  <c r="I66" i="6"/>
  <c r="I65" i="6" s="1"/>
  <c r="H66" i="6"/>
  <c r="H65" i="6" s="1"/>
  <c r="G66" i="6"/>
  <c r="G65" i="6" s="1"/>
  <c r="F66" i="6"/>
  <c r="F65" i="6" s="1"/>
  <c r="E66" i="6"/>
  <c r="E65" i="6" s="1"/>
  <c r="D66" i="6"/>
  <c r="D65" i="6" s="1"/>
  <c r="C66" i="6"/>
  <c r="N65" i="6"/>
  <c r="O64" i="6"/>
  <c r="B64" i="6"/>
  <c r="G63" i="18" s="1"/>
  <c r="O63" i="6"/>
  <c r="B63" i="6"/>
  <c r="G62" i="18" s="1"/>
  <c r="O62" i="6"/>
  <c r="B62" i="6"/>
  <c r="G61" i="18" s="1"/>
  <c r="O61" i="6"/>
  <c r="B61" i="6"/>
  <c r="G60" i="18" s="1"/>
  <c r="O60" i="6"/>
  <c r="B60" i="6"/>
  <c r="G59" i="18" s="1"/>
  <c r="O59" i="6"/>
  <c r="B59" i="6"/>
  <c r="G58" i="18" s="1"/>
  <c r="O58" i="6"/>
  <c r="B58" i="6"/>
  <c r="N57" i="6"/>
  <c r="M57" i="6"/>
  <c r="L57" i="6"/>
  <c r="L6" i="6" s="1"/>
  <c r="K57" i="6"/>
  <c r="K6" i="6" s="1"/>
  <c r="J57" i="6"/>
  <c r="I57" i="6"/>
  <c r="H57" i="6"/>
  <c r="G57" i="6"/>
  <c r="F57" i="6"/>
  <c r="E57" i="6"/>
  <c r="D57" i="6"/>
  <c r="C57" i="6"/>
  <c r="O57" i="6" s="1"/>
  <c r="N56" i="6"/>
  <c r="M56" i="6"/>
  <c r="L56" i="6"/>
  <c r="L55" i="6" s="1"/>
  <c r="K56" i="6"/>
  <c r="J56" i="6"/>
  <c r="I56" i="6"/>
  <c r="H56" i="6"/>
  <c r="H55" i="6" s="1"/>
  <c r="G56" i="6"/>
  <c r="F56" i="6"/>
  <c r="E56" i="6"/>
  <c r="D56" i="6"/>
  <c r="D55" i="6" s="1"/>
  <c r="C56" i="6"/>
  <c r="N55" i="6"/>
  <c r="J55" i="6"/>
  <c r="F55" i="6"/>
  <c r="O54" i="6"/>
  <c r="B54" i="6"/>
  <c r="G53" i="18" s="1"/>
  <c r="O53" i="6"/>
  <c r="B53" i="6"/>
  <c r="G52" i="18" s="1"/>
  <c r="O52" i="6"/>
  <c r="B52" i="6"/>
  <c r="G51" i="18" s="1"/>
  <c r="O51" i="6"/>
  <c r="B51" i="6"/>
  <c r="G50" i="18" s="1"/>
  <c r="O50" i="6"/>
  <c r="B50" i="6"/>
  <c r="G49" i="18" s="1"/>
  <c r="O49" i="6"/>
  <c r="B49" i="6"/>
  <c r="G48" i="18" s="1"/>
  <c r="O48" i="6"/>
  <c r="B48" i="6"/>
  <c r="G47" i="18" s="1"/>
  <c r="O47" i="6"/>
  <c r="B47" i="6"/>
  <c r="G46" i="18" s="1"/>
  <c r="O46" i="6"/>
  <c r="B46" i="6"/>
  <c r="G45" i="18" s="1"/>
  <c r="O45" i="6"/>
  <c r="B45" i="6"/>
  <c r="G44" i="18" s="1"/>
  <c r="O44" i="6"/>
  <c r="B44" i="6"/>
  <c r="G43" i="18" s="1"/>
  <c r="O43" i="6"/>
  <c r="B43" i="6"/>
  <c r="G42" i="18" s="1"/>
  <c r="O42" i="6"/>
  <c r="B42" i="6"/>
  <c r="G41" i="18" s="1"/>
  <c r="N41" i="6"/>
  <c r="M41" i="6"/>
  <c r="L41" i="6"/>
  <c r="K41" i="6"/>
  <c r="J41" i="6"/>
  <c r="I41" i="6"/>
  <c r="H41" i="6"/>
  <c r="G41" i="6"/>
  <c r="F41" i="6"/>
  <c r="E41" i="6"/>
  <c r="D41" i="6"/>
  <c r="C41" i="6"/>
  <c r="O40" i="6"/>
  <c r="B40" i="6"/>
  <c r="G39" i="18" s="1"/>
  <c r="O39" i="6"/>
  <c r="B39" i="6"/>
  <c r="G38" i="18" s="1"/>
  <c r="O38" i="6"/>
  <c r="B38" i="6"/>
  <c r="G37" i="18" s="1"/>
  <c r="O37" i="6"/>
  <c r="B37" i="6"/>
  <c r="G36" i="18" s="1"/>
  <c r="O36" i="6"/>
  <c r="B36" i="6"/>
  <c r="G35" i="18" s="1"/>
  <c r="O35" i="6"/>
  <c r="B35" i="6"/>
  <c r="O34" i="6"/>
  <c r="B34" i="6"/>
  <c r="G33" i="18" s="1"/>
  <c r="O33" i="6"/>
  <c r="B33" i="6"/>
  <c r="G32" i="18" s="1"/>
  <c r="O32" i="6"/>
  <c r="B32" i="6"/>
  <c r="O31" i="6"/>
  <c r="B31" i="6"/>
  <c r="O30" i="6"/>
  <c r="B30" i="6"/>
  <c r="G29" i="18" s="1"/>
  <c r="O29" i="6"/>
  <c r="B29" i="6"/>
  <c r="G28" i="18" s="1"/>
  <c r="O28" i="6"/>
  <c r="B28" i="6"/>
  <c r="G27" i="18" s="1"/>
  <c r="O27" i="6"/>
  <c r="B27" i="6"/>
  <c r="G26" i="18" s="1"/>
  <c r="O26" i="6"/>
  <c r="B26" i="6"/>
  <c r="G25" i="18" s="1"/>
  <c r="O25" i="6"/>
  <c r="B25" i="6"/>
  <c r="G24" i="18" s="1"/>
  <c r="O24" i="6"/>
  <c r="B24" i="6"/>
  <c r="G23" i="18" s="1"/>
  <c r="O23" i="6"/>
  <c r="B23" i="6"/>
  <c r="G22" i="18" s="1"/>
  <c r="O22" i="6"/>
  <c r="B22" i="6"/>
  <c r="O21" i="6"/>
  <c r="B21" i="6"/>
  <c r="G20" i="18" s="1"/>
  <c r="O20" i="6"/>
  <c r="B20" i="6"/>
  <c r="G19" i="18" s="1"/>
  <c r="O19" i="6"/>
  <c r="B19" i="6"/>
  <c r="O18" i="6"/>
  <c r="B18" i="6"/>
  <c r="O17" i="6"/>
  <c r="B17" i="6"/>
  <c r="G16" i="18" s="1"/>
  <c r="O16" i="6"/>
  <c r="B16" i="6"/>
  <c r="G15" i="18" s="1"/>
  <c r="O15" i="6"/>
  <c r="B15" i="6"/>
  <c r="O14" i="6"/>
  <c r="B14" i="6"/>
  <c r="O13" i="6"/>
  <c r="B13" i="6"/>
  <c r="O12" i="6"/>
  <c r="B12" i="6"/>
  <c r="G11" i="18" s="1"/>
  <c r="O11" i="6"/>
  <c r="B11" i="6"/>
  <c r="G10" i="18" s="1"/>
  <c r="O10" i="6"/>
  <c r="B10" i="6"/>
  <c r="G9" i="18" s="1"/>
  <c r="M6" i="6"/>
  <c r="O9" i="6"/>
  <c r="N8" i="6"/>
  <c r="N7" i="6" s="1"/>
  <c r="M8" i="6"/>
  <c r="M7" i="6" s="1"/>
  <c r="L8" i="6"/>
  <c r="K8" i="6"/>
  <c r="K7" i="6" s="1"/>
  <c r="J8" i="6"/>
  <c r="J7" i="6" s="1"/>
  <c r="I8" i="6"/>
  <c r="H8" i="6"/>
  <c r="H7" i="6" s="1"/>
  <c r="G8" i="6"/>
  <c r="G7" i="6" s="1"/>
  <c r="F8" i="6"/>
  <c r="F7" i="6" s="1"/>
  <c r="E8" i="6"/>
  <c r="E7" i="6" s="1"/>
  <c r="D8" i="6"/>
  <c r="D7" i="6" s="1"/>
  <c r="C8" i="6"/>
  <c r="C7" i="6" s="1"/>
  <c r="L7" i="6"/>
  <c r="F6" i="6"/>
  <c r="O176" i="5"/>
  <c r="B176" i="5"/>
  <c r="F174" i="18" s="1"/>
  <c r="O175" i="5"/>
  <c r="B175" i="5"/>
  <c r="F173" i="18" s="1"/>
  <c r="O174" i="5"/>
  <c r="B174" i="5"/>
  <c r="O173" i="5"/>
  <c r="B173" i="5"/>
  <c r="O172" i="5"/>
  <c r="B172" i="5"/>
  <c r="F170" i="18" s="1"/>
  <c r="O171" i="5"/>
  <c r="B171" i="5"/>
  <c r="F169" i="18" s="1"/>
  <c r="O170" i="5"/>
  <c r="B170" i="5"/>
  <c r="F168" i="18" s="1"/>
  <c r="O169" i="5"/>
  <c r="B169" i="5"/>
  <c r="F167" i="18" s="1"/>
  <c r="O168" i="5"/>
  <c r="B168" i="5"/>
  <c r="F166" i="18" s="1"/>
  <c r="O167" i="5"/>
  <c r="B167" i="5"/>
  <c r="F165" i="18" s="1"/>
  <c r="N166" i="5"/>
  <c r="M166" i="5"/>
  <c r="L166" i="5"/>
  <c r="K166" i="5"/>
  <c r="J166" i="5"/>
  <c r="I166" i="5"/>
  <c r="H166" i="5"/>
  <c r="G166" i="5"/>
  <c r="F166" i="5"/>
  <c r="E166" i="5"/>
  <c r="D166" i="5"/>
  <c r="C166" i="5"/>
  <c r="O166" i="5" s="1"/>
  <c r="O165" i="5"/>
  <c r="B165" i="5"/>
  <c r="O164" i="5"/>
  <c r="B164" i="5"/>
  <c r="O163" i="5"/>
  <c r="B163" i="5"/>
  <c r="O162" i="5"/>
  <c r="B162" i="5"/>
  <c r="O161" i="5"/>
  <c r="B161" i="5"/>
  <c r="O160" i="5"/>
  <c r="B160" i="5"/>
  <c r="O159" i="5"/>
  <c r="B159" i="5"/>
  <c r="O158" i="5"/>
  <c r="B158" i="5"/>
  <c r="O157" i="5"/>
  <c r="B157" i="5"/>
  <c r="O156" i="5"/>
  <c r="B156" i="5"/>
  <c r="O155" i="5"/>
  <c r="B155" i="5"/>
  <c r="O154" i="5"/>
  <c r="B154" i="5"/>
  <c r="O153" i="5"/>
  <c r="B153" i="5"/>
  <c r="O152" i="5"/>
  <c r="B152" i="5"/>
  <c r="O151" i="5"/>
  <c r="B151" i="5"/>
  <c r="O150" i="5"/>
  <c r="B150" i="5"/>
  <c r="O149" i="5"/>
  <c r="B149" i="5"/>
  <c r="O148" i="5"/>
  <c r="B148" i="5"/>
  <c r="O147" i="5"/>
  <c r="B147" i="5"/>
  <c r="O146" i="5"/>
  <c r="B146" i="5"/>
  <c r="O145" i="5"/>
  <c r="B145" i="5"/>
  <c r="O144" i="5"/>
  <c r="B144" i="5"/>
  <c r="O143" i="5"/>
  <c r="B143" i="5"/>
  <c r="O142" i="5"/>
  <c r="B142" i="5"/>
  <c r="O141" i="5"/>
  <c r="B141" i="5"/>
  <c r="O140" i="5"/>
  <c r="B140" i="5"/>
  <c r="O139" i="5"/>
  <c r="B139" i="5"/>
  <c r="O138" i="5"/>
  <c r="B138" i="5"/>
  <c r="O137" i="5"/>
  <c r="B137" i="5"/>
  <c r="O136" i="5"/>
  <c r="B136" i="5"/>
  <c r="O135" i="5"/>
  <c r="B135" i="5"/>
  <c r="O134" i="5"/>
  <c r="B134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O133" i="5" s="1"/>
  <c r="N132" i="5"/>
  <c r="M132" i="5"/>
  <c r="L132" i="5"/>
  <c r="L131" i="5" s="1"/>
  <c r="K132" i="5"/>
  <c r="K131" i="5" s="1"/>
  <c r="J132" i="5"/>
  <c r="J131" i="5" s="1"/>
  <c r="I132" i="5"/>
  <c r="I131" i="5" s="1"/>
  <c r="H132" i="5"/>
  <c r="H131" i="5" s="1"/>
  <c r="G132" i="5"/>
  <c r="G131" i="5" s="1"/>
  <c r="F132" i="5"/>
  <c r="E132" i="5"/>
  <c r="E131" i="5" s="1"/>
  <c r="D132" i="5"/>
  <c r="D131" i="5" s="1"/>
  <c r="C132" i="5"/>
  <c r="N131" i="5"/>
  <c r="M131" i="5"/>
  <c r="F131" i="5"/>
  <c r="O130" i="5"/>
  <c r="B130" i="5"/>
  <c r="F128" i="18" s="1"/>
  <c r="O129" i="5"/>
  <c r="B129" i="5"/>
  <c r="F127" i="18" s="1"/>
  <c r="O128" i="5"/>
  <c r="B128" i="5"/>
  <c r="F126" i="18" s="1"/>
  <c r="O127" i="5"/>
  <c r="B127" i="5"/>
  <c r="F125" i="18" s="1"/>
  <c r="O126" i="5"/>
  <c r="B126" i="5"/>
  <c r="F124" i="18" s="1"/>
  <c r="O125" i="5"/>
  <c r="B125" i="5"/>
  <c r="F123" i="18" s="1"/>
  <c r="O124" i="5"/>
  <c r="B124" i="5"/>
  <c r="F122" i="18" s="1"/>
  <c r="O123" i="5"/>
  <c r="B123" i="5"/>
  <c r="F121" i="18" s="1"/>
  <c r="O122" i="5"/>
  <c r="B122" i="5"/>
  <c r="F120" i="18" s="1"/>
  <c r="O121" i="5"/>
  <c r="B121" i="5"/>
  <c r="F119" i="18" s="1"/>
  <c r="O120" i="5"/>
  <c r="B120" i="5"/>
  <c r="F118" i="18" s="1"/>
  <c r="O119" i="5"/>
  <c r="B119" i="5"/>
  <c r="F117" i="18" s="1"/>
  <c r="O118" i="5"/>
  <c r="B118" i="5"/>
  <c r="F116" i="18" s="1"/>
  <c r="O117" i="5"/>
  <c r="B117" i="5"/>
  <c r="F115" i="18" s="1"/>
  <c r="O116" i="5"/>
  <c r="B116" i="5"/>
  <c r="F114" i="18" s="1"/>
  <c r="O115" i="5"/>
  <c r="B115" i="5"/>
  <c r="F113" i="18" s="1"/>
  <c r="O114" i="5"/>
  <c r="B114" i="5"/>
  <c r="F112" i="18" s="1"/>
  <c r="O113" i="5"/>
  <c r="B113" i="5"/>
  <c r="F111" i="18" s="1"/>
  <c r="O112" i="5"/>
  <c r="B112" i="5"/>
  <c r="F110" i="18" s="1"/>
  <c r="O111" i="5"/>
  <c r="B111" i="5"/>
  <c r="F109" i="18" s="1"/>
  <c r="O110" i="5"/>
  <c r="B110" i="5"/>
  <c r="F108" i="18" s="1"/>
  <c r="O109" i="5"/>
  <c r="B109" i="5"/>
  <c r="F107" i="18" s="1"/>
  <c r="O108" i="5"/>
  <c r="B108" i="5"/>
  <c r="F106" i="18" s="1"/>
  <c r="O107" i="5"/>
  <c r="B107" i="5"/>
  <c r="F105" i="18" s="1"/>
  <c r="O106" i="5"/>
  <c r="B106" i="5"/>
  <c r="F104" i="18" s="1"/>
  <c r="O105" i="5"/>
  <c r="B105" i="5"/>
  <c r="F103" i="18" s="1"/>
  <c r="O104" i="5"/>
  <c r="B104" i="5"/>
  <c r="F102" i="18" s="1"/>
  <c r="O103" i="5"/>
  <c r="B103" i="5"/>
  <c r="F101" i="18" s="1"/>
  <c r="N102" i="5"/>
  <c r="M102" i="5"/>
  <c r="L102" i="5"/>
  <c r="K102" i="5"/>
  <c r="J102" i="5"/>
  <c r="I102" i="5"/>
  <c r="H102" i="5"/>
  <c r="G102" i="5"/>
  <c r="F102" i="5"/>
  <c r="E102" i="5"/>
  <c r="D102" i="5"/>
  <c r="C102" i="5"/>
  <c r="N101" i="5"/>
  <c r="N100" i="5" s="1"/>
  <c r="M101" i="5"/>
  <c r="L101" i="5"/>
  <c r="L100" i="5" s="1"/>
  <c r="K101" i="5"/>
  <c r="K100" i="5" s="1"/>
  <c r="J101" i="5"/>
  <c r="J100" i="5" s="1"/>
  <c r="I101" i="5"/>
  <c r="I100" i="5" s="1"/>
  <c r="H101" i="5"/>
  <c r="G101" i="5"/>
  <c r="G100" i="5" s="1"/>
  <c r="F101" i="5"/>
  <c r="F100" i="5" s="1"/>
  <c r="E101" i="5"/>
  <c r="D101" i="5"/>
  <c r="D100" i="5" s="1"/>
  <c r="C101" i="5"/>
  <c r="M100" i="5"/>
  <c r="O99" i="5"/>
  <c r="B99" i="5"/>
  <c r="F97" i="18" s="1"/>
  <c r="O98" i="5"/>
  <c r="B98" i="5"/>
  <c r="O97" i="5"/>
  <c r="B97" i="5"/>
  <c r="F96" i="18" s="1"/>
  <c r="O96" i="5"/>
  <c r="B96" i="5"/>
  <c r="O95" i="5"/>
  <c r="B95" i="5"/>
  <c r="O94" i="5"/>
  <c r="B94" i="5"/>
  <c r="O93" i="5"/>
  <c r="B93" i="5"/>
  <c r="F92" i="18" s="1"/>
  <c r="O92" i="5"/>
  <c r="B92" i="5"/>
  <c r="F91" i="18" s="1"/>
  <c r="O91" i="5"/>
  <c r="B91" i="5"/>
  <c r="F90" i="18" s="1"/>
  <c r="O90" i="5"/>
  <c r="B90" i="5"/>
  <c r="F89" i="18" s="1"/>
  <c r="O89" i="5"/>
  <c r="B89" i="5"/>
  <c r="F88" i="18" s="1"/>
  <c r="O88" i="5"/>
  <c r="B88" i="5"/>
  <c r="F87" i="18" s="1"/>
  <c r="O87" i="5"/>
  <c r="B87" i="5"/>
  <c r="F86" i="18" s="1"/>
  <c r="O86" i="5"/>
  <c r="B86" i="5"/>
  <c r="F85" i="18" s="1"/>
  <c r="O85" i="5"/>
  <c r="B85" i="5"/>
  <c r="F84" i="18" s="1"/>
  <c r="O84" i="5"/>
  <c r="B84" i="5"/>
  <c r="F83" i="18" s="1"/>
  <c r="O83" i="5"/>
  <c r="B83" i="5"/>
  <c r="F82" i="18" s="1"/>
  <c r="O82" i="5"/>
  <c r="B82" i="5"/>
  <c r="F81" i="18" s="1"/>
  <c r="O81" i="5"/>
  <c r="B81" i="5"/>
  <c r="J79" i="19" s="1"/>
  <c r="O80" i="5"/>
  <c r="B80" i="5"/>
  <c r="F79" i="18" s="1"/>
  <c r="N79" i="5"/>
  <c r="N6" i="5" s="1"/>
  <c r="M79" i="5"/>
  <c r="L79" i="5"/>
  <c r="K79" i="5"/>
  <c r="J79" i="5"/>
  <c r="J6" i="5" s="1"/>
  <c r="I79" i="5"/>
  <c r="H79" i="5"/>
  <c r="G79" i="5"/>
  <c r="F79" i="5"/>
  <c r="E79" i="5"/>
  <c r="D79" i="5"/>
  <c r="C79" i="5"/>
  <c r="N78" i="5"/>
  <c r="M78" i="5"/>
  <c r="L78" i="5"/>
  <c r="L77" i="5" s="1"/>
  <c r="K78" i="5"/>
  <c r="J78" i="5"/>
  <c r="J77" i="5" s="1"/>
  <c r="I78" i="5"/>
  <c r="I77" i="5" s="1"/>
  <c r="H78" i="5"/>
  <c r="G78" i="5"/>
  <c r="F78" i="5"/>
  <c r="F77" i="5" s="1"/>
  <c r="E78" i="5"/>
  <c r="E77" i="5" s="1"/>
  <c r="D78" i="5"/>
  <c r="D77" i="5" s="1"/>
  <c r="C78" i="5"/>
  <c r="N77" i="5"/>
  <c r="M77" i="5"/>
  <c r="K77" i="5"/>
  <c r="G77" i="5"/>
  <c r="O76" i="5"/>
  <c r="B76" i="5"/>
  <c r="O75" i="5"/>
  <c r="B75" i="5"/>
  <c r="J73" i="19" s="1"/>
  <c r="O74" i="5"/>
  <c r="B74" i="5"/>
  <c r="F73" i="18" s="1"/>
  <c r="O73" i="5"/>
  <c r="B73" i="5"/>
  <c r="O72" i="5"/>
  <c r="B72" i="5"/>
  <c r="F71" i="18" s="1"/>
  <c r="O71" i="5"/>
  <c r="B71" i="5"/>
  <c r="F70" i="18" s="1"/>
  <c r="O70" i="5"/>
  <c r="B70" i="5"/>
  <c r="F69" i="18" s="1"/>
  <c r="O69" i="5"/>
  <c r="B69" i="5"/>
  <c r="O68" i="5"/>
  <c r="B68" i="5"/>
  <c r="F67" i="18" s="1"/>
  <c r="N67" i="5"/>
  <c r="M67" i="5"/>
  <c r="L67" i="5"/>
  <c r="K67" i="5"/>
  <c r="J67" i="5"/>
  <c r="I67" i="5"/>
  <c r="H67" i="5"/>
  <c r="G67" i="5"/>
  <c r="F67" i="5"/>
  <c r="E67" i="5"/>
  <c r="D67" i="5"/>
  <c r="C67" i="5"/>
  <c r="N66" i="5"/>
  <c r="M66" i="5"/>
  <c r="L66" i="5"/>
  <c r="L65" i="5" s="1"/>
  <c r="K66" i="5"/>
  <c r="K65" i="5" s="1"/>
  <c r="J66" i="5"/>
  <c r="I66" i="5"/>
  <c r="I65" i="5" s="1"/>
  <c r="H66" i="5"/>
  <c r="G66" i="5"/>
  <c r="F66" i="5"/>
  <c r="E66" i="5"/>
  <c r="D66" i="5"/>
  <c r="D65" i="5" s="1"/>
  <c r="C66" i="5"/>
  <c r="N65" i="5"/>
  <c r="M65" i="5"/>
  <c r="J65" i="5"/>
  <c r="G65" i="5"/>
  <c r="F65" i="5"/>
  <c r="O64" i="5"/>
  <c r="B64" i="5"/>
  <c r="F63" i="18" s="1"/>
  <c r="O63" i="5"/>
  <c r="B63" i="5"/>
  <c r="F62" i="18" s="1"/>
  <c r="O62" i="5"/>
  <c r="B62" i="5"/>
  <c r="F61" i="18" s="1"/>
  <c r="O61" i="5"/>
  <c r="B61" i="5"/>
  <c r="F60" i="18" s="1"/>
  <c r="O60" i="5"/>
  <c r="B60" i="5"/>
  <c r="F59" i="18" s="1"/>
  <c r="O59" i="5"/>
  <c r="B59" i="5"/>
  <c r="F58" i="18" s="1"/>
  <c r="O58" i="5"/>
  <c r="B58" i="5"/>
  <c r="F57" i="18" s="1"/>
  <c r="N57" i="5"/>
  <c r="M57" i="5"/>
  <c r="L57" i="5"/>
  <c r="K57" i="5"/>
  <c r="J57" i="5"/>
  <c r="I57" i="5"/>
  <c r="H57" i="5"/>
  <c r="G57" i="5"/>
  <c r="G6" i="5" s="1"/>
  <c r="F57" i="5"/>
  <c r="E57" i="5"/>
  <c r="D57" i="5"/>
  <c r="C57" i="5"/>
  <c r="N56" i="5"/>
  <c r="M56" i="5"/>
  <c r="L56" i="5"/>
  <c r="L55" i="5" s="1"/>
  <c r="K56" i="5"/>
  <c r="K55" i="5" s="1"/>
  <c r="J56" i="5"/>
  <c r="J55" i="5" s="1"/>
  <c r="I56" i="5"/>
  <c r="H56" i="5"/>
  <c r="H55" i="5" s="1"/>
  <c r="G56" i="5"/>
  <c r="G55" i="5" s="1"/>
  <c r="F56" i="5"/>
  <c r="E56" i="5"/>
  <c r="E55" i="5" s="1"/>
  <c r="D56" i="5"/>
  <c r="D55" i="5" s="1"/>
  <c r="C56" i="5"/>
  <c r="N55" i="5"/>
  <c r="M55" i="5"/>
  <c r="I55" i="5"/>
  <c r="F55" i="5"/>
  <c r="O54" i="5"/>
  <c r="B54" i="5"/>
  <c r="F53" i="18" s="1"/>
  <c r="O53" i="5"/>
  <c r="B53" i="5"/>
  <c r="F52" i="18" s="1"/>
  <c r="O52" i="5"/>
  <c r="B52" i="5"/>
  <c r="F51" i="18" s="1"/>
  <c r="O51" i="5"/>
  <c r="B51" i="5"/>
  <c r="F50" i="18" s="1"/>
  <c r="O50" i="5"/>
  <c r="B50" i="5"/>
  <c r="F49" i="18" s="1"/>
  <c r="O49" i="5"/>
  <c r="B49" i="5"/>
  <c r="F48" i="18" s="1"/>
  <c r="O48" i="5"/>
  <c r="B48" i="5"/>
  <c r="F47" i="18" s="1"/>
  <c r="O47" i="5"/>
  <c r="B47" i="5"/>
  <c r="F46" i="18" s="1"/>
  <c r="O46" i="5"/>
  <c r="B46" i="5"/>
  <c r="F45" i="18" s="1"/>
  <c r="O45" i="5"/>
  <c r="B45" i="5"/>
  <c r="F44" i="18" s="1"/>
  <c r="O44" i="5"/>
  <c r="B44" i="5"/>
  <c r="F43" i="18" s="1"/>
  <c r="O43" i="5"/>
  <c r="B43" i="5"/>
  <c r="F42" i="18" s="1"/>
  <c r="O42" i="5"/>
  <c r="B42" i="5"/>
  <c r="F41" i="18" s="1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B40" i="5"/>
  <c r="F39" i="18" s="1"/>
  <c r="O39" i="5"/>
  <c r="B39" i="5"/>
  <c r="F38" i="18" s="1"/>
  <c r="O38" i="5"/>
  <c r="B38" i="5"/>
  <c r="F37" i="18" s="1"/>
  <c r="O37" i="5"/>
  <c r="B37" i="5"/>
  <c r="F36" i="18" s="1"/>
  <c r="O36" i="5"/>
  <c r="B36" i="5"/>
  <c r="F35" i="18" s="1"/>
  <c r="O35" i="5"/>
  <c r="B35" i="5"/>
  <c r="F34" i="18" s="1"/>
  <c r="O34" i="5"/>
  <c r="B34" i="5"/>
  <c r="F33" i="18" s="1"/>
  <c r="O33" i="5"/>
  <c r="B33" i="5"/>
  <c r="F32" i="18" s="1"/>
  <c r="O32" i="5"/>
  <c r="B32" i="5"/>
  <c r="O31" i="5"/>
  <c r="B31" i="5"/>
  <c r="F30" i="18" s="1"/>
  <c r="O30" i="5"/>
  <c r="B30" i="5"/>
  <c r="F29" i="18" s="1"/>
  <c r="O29" i="5"/>
  <c r="B29" i="5"/>
  <c r="F28" i="18" s="1"/>
  <c r="O28" i="5"/>
  <c r="B28" i="5"/>
  <c r="F27" i="18" s="1"/>
  <c r="O27" i="5"/>
  <c r="B27" i="5"/>
  <c r="F26" i="18" s="1"/>
  <c r="O26" i="5"/>
  <c r="B26" i="5"/>
  <c r="F25" i="18" s="1"/>
  <c r="O25" i="5"/>
  <c r="B25" i="5"/>
  <c r="F24" i="18" s="1"/>
  <c r="O24" i="5"/>
  <c r="B24" i="5"/>
  <c r="F23" i="18" s="1"/>
  <c r="O23" i="5"/>
  <c r="B23" i="5"/>
  <c r="F22" i="18" s="1"/>
  <c r="O22" i="5"/>
  <c r="B22" i="5"/>
  <c r="F21" i="18" s="1"/>
  <c r="O21" i="5"/>
  <c r="B21" i="5"/>
  <c r="F20" i="18" s="1"/>
  <c r="O20" i="5"/>
  <c r="B20" i="5"/>
  <c r="F19" i="18" s="1"/>
  <c r="O19" i="5"/>
  <c r="B19" i="5"/>
  <c r="J18" i="19" s="1"/>
  <c r="O18" i="5"/>
  <c r="B18" i="5"/>
  <c r="F17" i="18" s="1"/>
  <c r="O17" i="5"/>
  <c r="B17" i="5"/>
  <c r="F16" i="18" s="1"/>
  <c r="O16" i="5"/>
  <c r="B16" i="5"/>
  <c r="F15" i="18" s="1"/>
  <c r="O15" i="5"/>
  <c r="B15" i="5"/>
  <c r="F14" i="18" s="1"/>
  <c r="O14" i="5"/>
  <c r="B14" i="5"/>
  <c r="F13" i="18" s="1"/>
  <c r="O13" i="5"/>
  <c r="B13" i="5"/>
  <c r="F12" i="18" s="1"/>
  <c r="O12" i="5"/>
  <c r="B12" i="5"/>
  <c r="F11" i="18" s="1"/>
  <c r="O11" i="5"/>
  <c r="B11" i="5"/>
  <c r="F10" i="18" s="1"/>
  <c r="O10" i="5"/>
  <c r="B10" i="5"/>
  <c r="F9" i="18" s="1"/>
  <c r="N8" i="5"/>
  <c r="N7" i="5" s="1"/>
  <c r="M8" i="5"/>
  <c r="M7" i="5" s="1"/>
  <c r="L8" i="5"/>
  <c r="K8" i="5"/>
  <c r="K7" i="5" s="1"/>
  <c r="J8" i="5"/>
  <c r="J7" i="5" s="1"/>
  <c r="I8" i="5"/>
  <c r="H8" i="5"/>
  <c r="H7" i="5" s="1"/>
  <c r="G8" i="5"/>
  <c r="G7" i="5" s="1"/>
  <c r="F8" i="5"/>
  <c r="F7" i="5" s="1"/>
  <c r="E8" i="5"/>
  <c r="E7" i="5" s="1"/>
  <c r="D8" i="5"/>
  <c r="D7" i="5" s="1"/>
  <c r="C8" i="5"/>
  <c r="L7" i="5"/>
  <c r="I7" i="5"/>
  <c r="M5" i="5"/>
  <c r="B36" i="2"/>
  <c r="K99" i="18" l="1"/>
  <c r="B57" i="10"/>
  <c r="F77" i="10"/>
  <c r="K77" i="10"/>
  <c r="O77" i="10"/>
  <c r="K55" i="10"/>
  <c r="O65" i="10"/>
  <c r="M6" i="10"/>
  <c r="M4" i="10" s="1"/>
  <c r="F134" i="18"/>
  <c r="J133" i="19"/>
  <c r="F140" i="18"/>
  <c r="J139" i="19"/>
  <c r="F142" i="18"/>
  <c r="J141" i="19"/>
  <c r="F148" i="18"/>
  <c r="J147" i="19"/>
  <c r="F154" i="18"/>
  <c r="J153" i="19"/>
  <c r="F162" i="18"/>
  <c r="J161" i="19"/>
  <c r="G55" i="6"/>
  <c r="G135" i="18"/>
  <c r="K134" i="19"/>
  <c r="G137" i="18"/>
  <c r="K136" i="19"/>
  <c r="G143" i="18"/>
  <c r="K142" i="19"/>
  <c r="G149" i="18"/>
  <c r="K148" i="19"/>
  <c r="G155" i="18"/>
  <c r="K154" i="19"/>
  <c r="G161" i="18"/>
  <c r="K160" i="19"/>
  <c r="M4" i="7"/>
  <c r="I94" i="18"/>
  <c r="M93" i="19"/>
  <c r="M77" i="19" s="1"/>
  <c r="L134" i="18"/>
  <c r="P133" i="19"/>
  <c r="L140" i="18"/>
  <c r="P139" i="19"/>
  <c r="L144" i="18"/>
  <c r="P143" i="19"/>
  <c r="L148" i="18"/>
  <c r="P147" i="19"/>
  <c r="L152" i="18"/>
  <c r="P151" i="19"/>
  <c r="L158" i="18"/>
  <c r="P157" i="19"/>
  <c r="L162" i="18"/>
  <c r="P161" i="19"/>
  <c r="L171" i="18"/>
  <c r="P170" i="19"/>
  <c r="M95" i="18"/>
  <c r="Q94" i="19"/>
  <c r="M137" i="18"/>
  <c r="Q136" i="19"/>
  <c r="M143" i="18"/>
  <c r="Q142" i="19"/>
  <c r="M149" i="18"/>
  <c r="Q148" i="19"/>
  <c r="M157" i="18"/>
  <c r="Q156" i="19"/>
  <c r="M163" i="18"/>
  <c r="Q162" i="19"/>
  <c r="F99" i="18"/>
  <c r="H85" i="18"/>
  <c r="L84" i="19"/>
  <c r="H87" i="18"/>
  <c r="L86" i="19"/>
  <c r="H89" i="18"/>
  <c r="L88" i="19"/>
  <c r="H95" i="18"/>
  <c r="H78" i="18" s="1"/>
  <c r="L94" i="19"/>
  <c r="H133" i="18"/>
  <c r="L132" i="19"/>
  <c r="H135" i="18"/>
  <c r="H130" i="18" s="1"/>
  <c r="L134" i="19"/>
  <c r="H137" i="18"/>
  <c r="L136" i="19"/>
  <c r="H139" i="18"/>
  <c r="L138" i="19"/>
  <c r="H141" i="18"/>
  <c r="L140" i="19"/>
  <c r="H143" i="18"/>
  <c r="L142" i="19"/>
  <c r="H145" i="18"/>
  <c r="L144" i="19"/>
  <c r="H147" i="18"/>
  <c r="L146" i="19"/>
  <c r="H149" i="18"/>
  <c r="L148" i="19"/>
  <c r="H151" i="18"/>
  <c r="L150" i="19"/>
  <c r="H153" i="18"/>
  <c r="L152" i="19"/>
  <c r="H155" i="18"/>
  <c r="H131" i="18" s="1"/>
  <c r="L154" i="19"/>
  <c r="H157" i="18"/>
  <c r="L156" i="19"/>
  <c r="H159" i="18"/>
  <c r="L158" i="19"/>
  <c r="H161" i="18"/>
  <c r="L160" i="19"/>
  <c r="H163" i="18"/>
  <c r="L162" i="19"/>
  <c r="H172" i="18"/>
  <c r="L171" i="19"/>
  <c r="I133" i="18"/>
  <c r="M132" i="19"/>
  <c r="I135" i="18"/>
  <c r="M134" i="19"/>
  <c r="I137" i="18"/>
  <c r="M136" i="19"/>
  <c r="I139" i="18"/>
  <c r="M138" i="19"/>
  <c r="I141" i="18"/>
  <c r="M140" i="19"/>
  <c r="I143" i="18"/>
  <c r="M142" i="19"/>
  <c r="I145" i="18"/>
  <c r="M144" i="19"/>
  <c r="I147" i="18"/>
  <c r="M146" i="19"/>
  <c r="I149" i="18"/>
  <c r="M148" i="19"/>
  <c r="I151" i="18"/>
  <c r="M150" i="19"/>
  <c r="J94" i="18"/>
  <c r="J78" i="18" s="1"/>
  <c r="N93" i="19"/>
  <c r="J96" i="18"/>
  <c r="N95" i="19"/>
  <c r="K33" i="18"/>
  <c r="P33" i="19"/>
  <c r="N94" i="18"/>
  <c r="R93" i="19"/>
  <c r="N96" i="18"/>
  <c r="R95" i="19"/>
  <c r="Q95" i="18"/>
  <c r="V94" i="19"/>
  <c r="J93" i="19"/>
  <c r="J77" i="19" s="1"/>
  <c r="F94" i="18"/>
  <c r="F132" i="18"/>
  <c r="J131" i="19"/>
  <c r="F138" i="18"/>
  <c r="J137" i="19"/>
  <c r="F146" i="18"/>
  <c r="J145" i="19"/>
  <c r="F150" i="18"/>
  <c r="J149" i="19"/>
  <c r="F156" i="18"/>
  <c r="J155" i="19"/>
  <c r="F160" i="18"/>
  <c r="J159" i="19"/>
  <c r="F171" i="18"/>
  <c r="J170" i="19"/>
  <c r="L5" i="6"/>
  <c r="L4" i="6" s="1"/>
  <c r="G139" i="18"/>
  <c r="K138" i="19"/>
  <c r="G145" i="18"/>
  <c r="K144" i="19"/>
  <c r="G151" i="18"/>
  <c r="K150" i="19"/>
  <c r="G157" i="18"/>
  <c r="K156" i="19"/>
  <c r="G172" i="18"/>
  <c r="K171" i="19"/>
  <c r="L132" i="18"/>
  <c r="P131" i="19"/>
  <c r="L138" i="18"/>
  <c r="P137" i="19"/>
  <c r="M135" i="18"/>
  <c r="Q134" i="19"/>
  <c r="M141" i="18"/>
  <c r="Q140" i="19"/>
  <c r="M147" i="18"/>
  <c r="Q146" i="19"/>
  <c r="M153" i="18"/>
  <c r="Q152" i="19"/>
  <c r="M159" i="18"/>
  <c r="Q158" i="19"/>
  <c r="R40" i="18"/>
  <c r="F93" i="18"/>
  <c r="J92" i="19"/>
  <c r="F95" i="18"/>
  <c r="J94" i="19"/>
  <c r="I6" i="5"/>
  <c r="F133" i="18"/>
  <c r="F130" i="18" s="1"/>
  <c r="J132" i="19"/>
  <c r="F135" i="18"/>
  <c r="J134" i="19"/>
  <c r="F137" i="18"/>
  <c r="J136" i="19"/>
  <c r="F139" i="18"/>
  <c r="J138" i="19"/>
  <c r="F141" i="18"/>
  <c r="J140" i="19"/>
  <c r="F143" i="18"/>
  <c r="J142" i="19"/>
  <c r="F145" i="18"/>
  <c r="J144" i="19"/>
  <c r="F147" i="18"/>
  <c r="J146" i="19"/>
  <c r="F149" i="18"/>
  <c r="J148" i="19"/>
  <c r="F151" i="18"/>
  <c r="J150" i="19"/>
  <c r="F153" i="18"/>
  <c r="J152" i="19"/>
  <c r="F155" i="18"/>
  <c r="J154" i="19"/>
  <c r="F157" i="18"/>
  <c r="J156" i="19"/>
  <c r="F159" i="18"/>
  <c r="J158" i="19"/>
  <c r="F161" i="18"/>
  <c r="J160" i="19"/>
  <c r="F163" i="18"/>
  <c r="J162" i="19"/>
  <c r="F172" i="18"/>
  <c r="J171" i="19"/>
  <c r="G56" i="18"/>
  <c r="G6" i="6"/>
  <c r="G89" i="18"/>
  <c r="K88" i="19"/>
  <c r="G95" i="18"/>
  <c r="K94" i="19"/>
  <c r="L100" i="6"/>
  <c r="G132" i="18"/>
  <c r="K131" i="19"/>
  <c r="G134" i="18"/>
  <c r="K133" i="19"/>
  <c r="G136" i="18"/>
  <c r="K135" i="19"/>
  <c r="G138" i="18"/>
  <c r="K137" i="19"/>
  <c r="G140" i="18"/>
  <c r="K139" i="19"/>
  <c r="G142" i="18"/>
  <c r="K141" i="19"/>
  <c r="G144" i="18"/>
  <c r="K143" i="19"/>
  <c r="G146" i="18"/>
  <c r="K145" i="19"/>
  <c r="G148" i="18"/>
  <c r="K147" i="19"/>
  <c r="G150" i="18"/>
  <c r="K149" i="19"/>
  <c r="G152" i="18"/>
  <c r="K151" i="19"/>
  <c r="G154" i="18"/>
  <c r="K153" i="19"/>
  <c r="G156" i="18"/>
  <c r="K155" i="19"/>
  <c r="G158" i="18"/>
  <c r="K157" i="19"/>
  <c r="G160" i="18"/>
  <c r="K159" i="19"/>
  <c r="G162" i="18"/>
  <c r="K161" i="19"/>
  <c r="O166" i="6"/>
  <c r="G171" i="18"/>
  <c r="K170" i="19"/>
  <c r="K5" i="7"/>
  <c r="K4" i="7" s="1"/>
  <c r="H73" i="18"/>
  <c r="L72" i="19"/>
  <c r="I56" i="18"/>
  <c r="I95" i="18"/>
  <c r="I78" i="18" s="1"/>
  <c r="M94" i="19"/>
  <c r="I100" i="18"/>
  <c r="K65" i="9"/>
  <c r="K5" i="9"/>
  <c r="K4" i="9" s="1"/>
  <c r="D55" i="11"/>
  <c r="H55" i="11"/>
  <c r="L55" i="11"/>
  <c r="K65" i="11"/>
  <c r="K6" i="11"/>
  <c r="K4" i="11" s="1"/>
  <c r="P95" i="18"/>
  <c r="U94" i="19"/>
  <c r="N6" i="16"/>
  <c r="K6" i="5"/>
  <c r="F136" i="18"/>
  <c r="J135" i="19"/>
  <c r="F144" i="18"/>
  <c r="J143" i="19"/>
  <c r="F152" i="18"/>
  <c r="J151" i="19"/>
  <c r="F158" i="18"/>
  <c r="J157" i="19"/>
  <c r="K55" i="6"/>
  <c r="G94" i="18"/>
  <c r="K93" i="19"/>
  <c r="K77" i="19" s="1"/>
  <c r="G133" i="18"/>
  <c r="K132" i="19"/>
  <c r="G141" i="18"/>
  <c r="K140" i="19"/>
  <c r="G147" i="18"/>
  <c r="K146" i="19"/>
  <c r="G153" i="18"/>
  <c r="K152" i="19"/>
  <c r="G159" i="18"/>
  <c r="K158" i="19"/>
  <c r="G163" i="18"/>
  <c r="K162" i="19"/>
  <c r="L136" i="18"/>
  <c r="P135" i="19"/>
  <c r="L142" i="18"/>
  <c r="P141" i="19"/>
  <c r="L146" i="18"/>
  <c r="P145" i="19"/>
  <c r="L150" i="18"/>
  <c r="P149" i="19"/>
  <c r="L154" i="18"/>
  <c r="P153" i="19"/>
  <c r="L156" i="18"/>
  <c r="P155" i="19"/>
  <c r="L160" i="18"/>
  <c r="P159" i="19"/>
  <c r="M89" i="18"/>
  <c r="R88" i="19"/>
  <c r="M133" i="18"/>
  <c r="Q132" i="19"/>
  <c r="M139" i="18"/>
  <c r="Q138" i="19"/>
  <c r="M145" i="18"/>
  <c r="Q144" i="19"/>
  <c r="M151" i="18"/>
  <c r="Q150" i="19"/>
  <c r="M155" i="18"/>
  <c r="Q154" i="19"/>
  <c r="M161" i="18"/>
  <c r="Q160" i="19"/>
  <c r="M172" i="18"/>
  <c r="Q171" i="19"/>
  <c r="K5" i="5"/>
  <c r="D6" i="5"/>
  <c r="G34" i="18"/>
  <c r="K34" i="19"/>
  <c r="K8" i="19" s="1"/>
  <c r="G72" i="18"/>
  <c r="K71" i="19"/>
  <c r="L5" i="7"/>
  <c r="D55" i="7"/>
  <c r="H55" i="7"/>
  <c r="L55" i="7"/>
  <c r="O57" i="7"/>
  <c r="L61" i="19"/>
  <c r="H84" i="18"/>
  <c r="L83" i="19"/>
  <c r="H92" i="18"/>
  <c r="L91" i="19"/>
  <c r="H94" i="18"/>
  <c r="L93" i="19"/>
  <c r="L77" i="19" s="1"/>
  <c r="H132" i="18"/>
  <c r="L131" i="19"/>
  <c r="H134" i="18"/>
  <c r="L133" i="19"/>
  <c r="H136" i="18"/>
  <c r="L135" i="19"/>
  <c r="H138" i="18"/>
  <c r="L137" i="19"/>
  <c r="H140" i="18"/>
  <c r="L139" i="19"/>
  <c r="H142" i="18"/>
  <c r="L141" i="19"/>
  <c r="H144" i="18"/>
  <c r="L143" i="19"/>
  <c r="H146" i="18"/>
  <c r="L145" i="19"/>
  <c r="H148" i="18"/>
  <c r="L147" i="19"/>
  <c r="H150" i="18"/>
  <c r="L149" i="19"/>
  <c r="H152" i="18"/>
  <c r="L151" i="19"/>
  <c r="H154" i="18"/>
  <c r="L153" i="19"/>
  <c r="H156" i="18"/>
  <c r="L155" i="19"/>
  <c r="H158" i="18"/>
  <c r="L157" i="19"/>
  <c r="H160" i="18"/>
  <c r="L159" i="19"/>
  <c r="H162" i="18"/>
  <c r="L161" i="19"/>
  <c r="O166" i="7"/>
  <c r="H171" i="18"/>
  <c r="L170" i="19"/>
  <c r="I5" i="8"/>
  <c r="I4" i="8" s="1"/>
  <c r="I132" i="18"/>
  <c r="M131" i="19"/>
  <c r="I134" i="18"/>
  <c r="M133" i="19"/>
  <c r="I136" i="18"/>
  <c r="M135" i="19"/>
  <c r="I138" i="18"/>
  <c r="M137" i="19"/>
  <c r="I140" i="18"/>
  <c r="M139" i="19"/>
  <c r="I142" i="18"/>
  <c r="M141" i="19"/>
  <c r="I144" i="18"/>
  <c r="M143" i="19"/>
  <c r="I146" i="18"/>
  <c r="M145" i="19"/>
  <c r="I148" i="18"/>
  <c r="M147" i="19"/>
  <c r="I150" i="18"/>
  <c r="M149" i="19"/>
  <c r="I152" i="18"/>
  <c r="M151" i="19"/>
  <c r="I154" i="18"/>
  <c r="M153" i="19"/>
  <c r="I156" i="18"/>
  <c r="M155" i="19"/>
  <c r="I158" i="18"/>
  <c r="M157" i="19"/>
  <c r="L6" i="9"/>
  <c r="M5" i="10"/>
  <c r="L55" i="10"/>
  <c r="L5" i="10"/>
  <c r="L4" i="10" s="1"/>
  <c r="G55" i="10"/>
  <c r="G6" i="10"/>
  <c r="K6" i="10"/>
  <c r="O55" i="10"/>
  <c r="O6" i="10"/>
  <c r="N6" i="11"/>
  <c r="N77" i="11"/>
  <c r="G55" i="12"/>
  <c r="K55" i="12"/>
  <c r="L6" i="14"/>
  <c r="I160" i="18"/>
  <c r="M159" i="19"/>
  <c r="I162" i="18"/>
  <c r="M161" i="19"/>
  <c r="O166" i="8"/>
  <c r="I171" i="18"/>
  <c r="M170" i="19"/>
  <c r="J133" i="18"/>
  <c r="N132" i="19"/>
  <c r="J135" i="18"/>
  <c r="N134" i="19"/>
  <c r="J137" i="18"/>
  <c r="N136" i="19"/>
  <c r="J139" i="18"/>
  <c r="N138" i="19"/>
  <c r="J141" i="18"/>
  <c r="N140" i="19"/>
  <c r="J143" i="18"/>
  <c r="N142" i="19"/>
  <c r="J145" i="18"/>
  <c r="N144" i="19"/>
  <c r="J147" i="18"/>
  <c r="N146" i="19"/>
  <c r="J149" i="18"/>
  <c r="N148" i="19"/>
  <c r="J151" i="18"/>
  <c r="N150" i="19"/>
  <c r="J153" i="18"/>
  <c r="N152" i="19"/>
  <c r="J155" i="18"/>
  <c r="J131" i="18" s="1"/>
  <c r="N154" i="19"/>
  <c r="J157" i="18"/>
  <c r="N156" i="19"/>
  <c r="J159" i="18"/>
  <c r="N158" i="19"/>
  <c r="J161" i="18"/>
  <c r="N160" i="19"/>
  <c r="J163" i="18"/>
  <c r="N162" i="19"/>
  <c r="J172" i="18"/>
  <c r="N171" i="19"/>
  <c r="G65" i="10"/>
  <c r="K65" i="10"/>
  <c r="G77" i="10"/>
  <c r="K89" i="18"/>
  <c r="P88" i="19"/>
  <c r="K95" i="18"/>
  <c r="O94" i="19"/>
  <c r="K132" i="18"/>
  <c r="O131" i="19"/>
  <c r="K134" i="18"/>
  <c r="O133" i="19"/>
  <c r="K136" i="18"/>
  <c r="O135" i="19"/>
  <c r="K138" i="18"/>
  <c r="O137" i="19"/>
  <c r="K140" i="18"/>
  <c r="O139" i="19"/>
  <c r="K142" i="18"/>
  <c r="O141" i="19"/>
  <c r="K144" i="18"/>
  <c r="O143" i="19"/>
  <c r="K146" i="18"/>
  <c r="O145" i="19"/>
  <c r="K148" i="18"/>
  <c r="O147" i="19"/>
  <c r="K150" i="18"/>
  <c r="O149" i="19"/>
  <c r="K152" i="18"/>
  <c r="O151" i="19"/>
  <c r="K154" i="18"/>
  <c r="O153" i="19"/>
  <c r="K156" i="18"/>
  <c r="O155" i="19"/>
  <c r="K158" i="18"/>
  <c r="O157" i="19"/>
  <c r="K160" i="18"/>
  <c r="O159" i="19"/>
  <c r="K162" i="18"/>
  <c r="O161" i="19"/>
  <c r="P166" i="10"/>
  <c r="K171" i="18"/>
  <c r="O170" i="19"/>
  <c r="L87" i="18"/>
  <c r="Q86" i="19"/>
  <c r="L95" i="18"/>
  <c r="P94" i="19"/>
  <c r="L6" i="12"/>
  <c r="N133" i="18"/>
  <c r="R132" i="19"/>
  <c r="N135" i="18"/>
  <c r="R134" i="19"/>
  <c r="N137" i="18"/>
  <c r="R136" i="19"/>
  <c r="N139" i="18"/>
  <c r="R138" i="19"/>
  <c r="N141" i="18"/>
  <c r="R140" i="19"/>
  <c r="N143" i="18"/>
  <c r="R142" i="19"/>
  <c r="N145" i="18"/>
  <c r="R144" i="19"/>
  <c r="N147" i="18"/>
  <c r="R146" i="19"/>
  <c r="N149" i="18"/>
  <c r="R148" i="19"/>
  <c r="N151" i="18"/>
  <c r="R150" i="19"/>
  <c r="N153" i="18"/>
  <c r="R152" i="19"/>
  <c r="N155" i="18"/>
  <c r="R154" i="19"/>
  <c r="N157" i="18"/>
  <c r="R156" i="19"/>
  <c r="N159" i="18"/>
  <c r="R158" i="19"/>
  <c r="N161" i="18"/>
  <c r="R160" i="19"/>
  <c r="N163" i="18"/>
  <c r="R162" i="19"/>
  <c r="O87" i="18"/>
  <c r="U86" i="19"/>
  <c r="O95" i="18"/>
  <c r="T94" i="19"/>
  <c r="O133" i="18"/>
  <c r="T132" i="19"/>
  <c r="O135" i="18"/>
  <c r="T134" i="19"/>
  <c r="O137" i="18"/>
  <c r="T136" i="19"/>
  <c r="O139" i="18"/>
  <c r="T138" i="19"/>
  <c r="O141" i="18"/>
  <c r="T140" i="19"/>
  <c r="O143" i="18"/>
  <c r="T142" i="19"/>
  <c r="O145" i="18"/>
  <c r="T144" i="19"/>
  <c r="O147" i="18"/>
  <c r="T146" i="19"/>
  <c r="O149" i="18"/>
  <c r="T148" i="19"/>
  <c r="O151" i="18"/>
  <c r="T150" i="19"/>
  <c r="O153" i="18"/>
  <c r="T152" i="19"/>
  <c r="O155" i="18"/>
  <c r="T154" i="19"/>
  <c r="O157" i="18"/>
  <c r="T156" i="19"/>
  <c r="O159" i="18"/>
  <c r="T158" i="19"/>
  <c r="O161" i="18"/>
  <c r="T160" i="19"/>
  <c r="O163" i="18"/>
  <c r="T162" i="19"/>
  <c r="O172" i="18"/>
  <c r="T171" i="19"/>
  <c r="P133" i="18"/>
  <c r="U132" i="19"/>
  <c r="P135" i="18"/>
  <c r="U134" i="19"/>
  <c r="P137" i="18"/>
  <c r="U136" i="19"/>
  <c r="P139" i="18"/>
  <c r="U138" i="19"/>
  <c r="P141" i="18"/>
  <c r="U140" i="19"/>
  <c r="P143" i="18"/>
  <c r="U142" i="19"/>
  <c r="P145" i="18"/>
  <c r="U144" i="19"/>
  <c r="P147" i="18"/>
  <c r="U146" i="19"/>
  <c r="P149" i="18"/>
  <c r="U148" i="19"/>
  <c r="P151" i="18"/>
  <c r="U150" i="19"/>
  <c r="P153" i="18"/>
  <c r="U152" i="19"/>
  <c r="P155" i="18"/>
  <c r="U154" i="19"/>
  <c r="P157" i="18"/>
  <c r="U156" i="19"/>
  <c r="P159" i="18"/>
  <c r="U158" i="19"/>
  <c r="P161" i="18"/>
  <c r="U160" i="19"/>
  <c r="P163" i="18"/>
  <c r="U162" i="19"/>
  <c r="P172" i="18"/>
  <c r="U171" i="19"/>
  <c r="O57" i="16"/>
  <c r="G55" i="16"/>
  <c r="Q133" i="18"/>
  <c r="V132" i="19"/>
  <c r="Q135" i="18"/>
  <c r="V134" i="19"/>
  <c r="Q137" i="18"/>
  <c r="V136" i="19"/>
  <c r="Q139" i="18"/>
  <c r="V138" i="19"/>
  <c r="Q141" i="18"/>
  <c r="V140" i="19"/>
  <c r="Q143" i="18"/>
  <c r="V142" i="19"/>
  <c r="Q145" i="18"/>
  <c r="V144" i="19"/>
  <c r="Q147" i="18"/>
  <c r="V146" i="19"/>
  <c r="Q149" i="18"/>
  <c r="V148" i="19"/>
  <c r="Q151" i="18"/>
  <c r="V150" i="19"/>
  <c r="Q153" i="18"/>
  <c r="V152" i="19"/>
  <c r="Q155" i="18"/>
  <c r="V154" i="19"/>
  <c r="Q157" i="18"/>
  <c r="V156" i="19"/>
  <c r="Q159" i="18"/>
  <c r="V158" i="19"/>
  <c r="Q161" i="18"/>
  <c r="V160" i="19"/>
  <c r="Q163" i="18"/>
  <c r="V162" i="19"/>
  <c r="Q172" i="18"/>
  <c r="V171" i="19"/>
  <c r="R94" i="18"/>
  <c r="W93" i="19"/>
  <c r="W77" i="19" s="1"/>
  <c r="R96" i="18"/>
  <c r="W95" i="19"/>
  <c r="R134" i="18"/>
  <c r="W133" i="19"/>
  <c r="R136" i="18"/>
  <c r="W135" i="19"/>
  <c r="R138" i="18"/>
  <c r="W137" i="19"/>
  <c r="R140" i="18"/>
  <c r="W139" i="19"/>
  <c r="R142" i="18"/>
  <c r="W141" i="19"/>
  <c r="R144" i="18"/>
  <c r="W143" i="19"/>
  <c r="R156" i="18"/>
  <c r="W155" i="19"/>
  <c r="R158" i="18"/>
  <c r="W157" i="19"/>
  <c r="R160" i="18"/>
  <c r="W159" i="19"/>
  <c r="R171" i="18"/>
  <c r="W170" i="19"/>
  <c r="R152" i="18"/>
  <c r="R137" i="18"/>
  <c r="J95" i="18"/>
  <c r="N94" i="19"/>
  <c r="F55" i="10"/>
  <c r="J55" i="10"/>
  <c r="H77" i="10"/>
  <c r="O79" i="11"/>
  <c r="L133" i="18"/>
  <c r="P132" i="19"/>
  <c r="L135" i="18"/>
  <c r="P134" i="19"/>
  <c r="L137" i="18"/>
  <c r="P136" i="19"/>
  <c r="L139" i="18"/>
  <c r="P138" i="19"/>
  <c r="L141" i="18"/>
  <c r="P140" i="19"/>
  <c r="L143" i="18"/>
  <c r="P142" i="19"/>
  <c r="L145" i="18"/>
  <c r="P144" i="19"/>
  <c r="L147" i="18"/>
  <c r="P146" i="19"/>
  <c r="L149" i="18"/>
  <c r="P148" i="19"/>
  <c r="L151" i="18"/>
  <c r="P150" i="19"/>
  <c r="L153" i="18"/>
  <c r="P152" i="19"/>
  <c r="L155" i="18"/>
  <c r="P154" i="19"/>
  <c r="L157" i="18"/>
  <c r="P156" i="19"/>
  <c r="L159" i="18"/>
  <c r="P158" i="19"/>
  <c r="L161" i="18"/>
  <c r="P160" i="19"/>
  <c r="L163" i="18"/>
  <c r="P162" i="19"/>
  <c r="L172" i="18"/>
  <c r="P171" i="19"/>
  <c r="E6" i="12"/>
  <c r="M84" i="18"/>
  <c r="U83" i="19"/>
  <c r="M94" i="18"/>
  <c r="M78" i="18" s="1"/>
  <c r="Q93" i="19"/>
  <c r="M96" i="18"/>
  <c r="Q95" i="19"/>
  <c r="M132" i="18"/>
  <c r="M130" i="18" s="1"/>
  <c r="Q131" i="19"/>
  <c r="M134" i="18"/>
  <c r="Q133" i="19"/>
  <c r="M136" i="18"/>
  <c r="Q135" i="19"/>
  <c r="M138" i="18"/>
  <c r="Q137" i="19"/>
  <c r="M140" i="18"/>
  <c r="Q139" i="19"/>
  <c r="M142" i="18"/>
  <c r="Q141" i="19"/>
  <c r="M144" i="18"/>
  <c r="Q143" i="19"/>
  <c r="M146" i="18"/>
  <c r="Q145" i="19"/>
  <c r="M148" i="18"/>
  <c r="Q147" i="19"/>
  <c r="M150" i="18"/>
  <c r="Q149" i="19"/>
  <c r="M152" i="18"/>
  <c r="Q151" i="19"/>
  <c r="M154" i="18"/>
  <c r="Q153" i="19"/>
  <c r="M156" i="18"/>
  <c r="Q155" i="19"/>
  <c r="M158" i="18"/>
  <c r="Q157" i="19"/>
  <c r="M160" i="18"/>
  <c r="Q159" i="19"/>
  <c r="M162" i="18"/>
  <c r="Q161" i="19"/>
  <c r="O166" i="12"/>
  <c r="M171" i="18"/>
  <c r="Q170" i="19"/>
  <c r="I6" i="13"/>
  <c r="N95" i="18"/>
  <c r="R94" i="19"/>
  <c r="P94" i="18"/>
  <c r="U93" i="19"/>
  <c r="U77" i="19" s="1"/>
  <c r="P96" i="18"/>
  <c r="P78" i="18" s="1"/>
  <c r="U95" i="19"/>
  <c r="M6" i="15"/>
  <c r="Q94" i="18"/>
  <c r="V93" i="19"/>
  <c r="V77" i="19" s="1"/>
  <c r="Q96" i="18"/>
  <c r="V95" i="19"/>
  <c r="M17" i="18"/>
  <c r="R132" i="18"/>
  <c r="R150" i="18"/>
  <c r="R135" i="18"/>
  <c r="R172" i="18"/>
  <c r="I153" i="18"/>
  <c r="M152" i="19"/>
  <c r="I155" i="18"/>
  <c r="M154" i="19"/>
  <c r="I157" i="18"/>
  <c r="M156" i="19"/>
  <c r="I159" i="18"/>
  <c r="M158" i="19"/>
  <c r="I161" i="18"/>
  <c r="M160" i="19"/>
  <c r="I163" i="18"/>
  <c r="M162" i="19"/>
  <c r="I172" i="18"/>
  <c r="M171" i="19"/>
  <c r="J132" i="18"/>
  <c r="N131" i="19"/>
  <c r="J134" i="18"/>
  <c r="N133" i="19"/>
  <c r="J136" i="18"/>
  <c r="N135" i="19"/>
  <c r="J138" i="18"/>
  <c r="N137" i="19"/>
  <c r="J140" i="18"/>
  <c r="N139" i="19"/>
  <c r="J142" i="18"/>
  <c r="N141" i="19"/>
  <c r="J144" i="18"/>
  <c r="N143" i="19"/>
  <c r="J146" i="18"/>
  <c r="N145" i="19"/>
  <c r="J148" i="18"/>
  <c r="N147" i="19"/>
  <c r="J150" i="18"/>
  <c r="N149" i="19"/>
  <c r="J152" i="18"/>
  <c r="N151" i="19"/>
  <c r="J154" i="18"/>
  <c r="N153" i="19"/>
  <c r="J156" i="18"/>
  <c r="N155" i="19"/>
  <c r="J158" i="18"/>
  <c r="N157" i="19"/>
  <c r="J160" i="18"/>
  <c r="N159" i="19"/>
  <c r="J162" i="18"/>
  <c r="N161" i="19"/>
  <c r="J171" i="18"/>
  <c r="N170" i="19"/>
  <c r="J65" i="10"/>
  <c r="K94" i="18"/>
  <c r="O93" i="19"/>
  <c r="O77" i="19" s="1"/>
  <c r="K96" i="18"/>
  <c r="O95" i="19"/>
  <c r="K133" i="18"/>
  <c r="O132" i="19"/>
  <c r="K135" i="18"/>
  <c r="O134" i="19"/>
  <c r="K137" i="18"/>
  <c r="O136" i="19"/>
  <c r="K139" i="18"/>
  <c r="O138" i="19"/>
  <c r="K141" i="18"/>
  <c r="O140" i="19"/>
  <c r="K143" i="18"/>
  <c r="O142" i="19"/>
  <c r="K145" i="18"/>
  <c r="O144" i="19"/>
  <c r="K147" i="18"/>
  <c r="O146" i="19"/>
  <c r="K149" i="18"/>
  <c r="O148" i="19"/>
  <c r="K151" i="18"/>
  <c r="O150" i="19"/>
  <c r="K153" i="18"/>
  <c r="O152" i="19"/>
  <c r="K155" i="18"/>
  <c r="O154" i="19"/>
  <c r="K157" i="18"/>
  <c r="O156" i="19"/>
  <c r="K159" i="18"/>
  <c r="O158" i="19"/>
  <c r="K161" i="18"/>
  <c r="O160" i="19"/>
  <c r="K163" i="18"/>
  <c r="O162" i="19"/>
  <c r="K172" i="18"/>
  <c r="O171" i="19"/>
  <c r="L77" i="11"/>
  <c r="L86" i="18"/>
  <c r="U85" i="19"/>
  <c r="L94" i="18"/>
  <c r="P93" i="19"/>
  <c r="P77" i="19" s="1"/>
  <c r="J6" i="12"/>
  <c r="N6" i="12"/>
  <c r="N100" i="18"/>
  <c r="N132" i="18"/>
  <c r="R131" i="19"/>
  <c r="N134" i="18"/>
  <c r="R133" i="19"/>
  <c r="N136" i="18"/>
  <c r="R135" i="19"/>
  <c r="N138" i="18"/>
  <c r="R137" i="19"/>
  <c r="N140" i="18"/>
  <c r="R139" i="19"/>
  <c r="N142" i="18"/>
  <c r="R141" i="19"/>
  <c r="N144" i="18"/>
  <c r="R143" i="19"/>
  <c r="N146" i="18"/>
  <c r="R145" i="19"/>
  <c r="N148" i="18"/>
  <c r="R147" i="19"/>
  <c r="N150" i="18"/>
  <c r="R149" i="19"/>
  <c r="N152" i="18"/>
  <c r="R151" i="19"/>
  <c r="N154" i="18"/>
  <c r="R153" i="19"/>
  <c r="N156" i="18"/>
  <c r="R155" i="19"/>
  <c r="N158" i="18"/>
  <c r="R157" i="19"/>
  <c r="N160" i="18"/>
  <c r="R159" i="19"/>
  <c r="N162" i="18"/>
  <c r="R161" i="19"/>
  <c r="N171" i="18"/>
  <c r="R170" i="19"/>
  <c r="O57" i="14"/>
  <c r="O94" i="18"/>
  <c r="O78" i="18" s="1"/>
  <c r="T93" i="19"/>
  <c r="T77" i="19" s="1"/>
  <c r="O96" i="18"/>
  <c r="T95" i="19"/>
  <c r="O100" i="18"/>
  <c r="O132" i="18"/>
  <c r="T131" i="19"/>
  <c r="O134" i="18"/>
  <c r="T133" i="19"/>
  <c r="O136" i="18"/>
  <c r="T135" i="19"/>
  <c r="O138" i="18"/>
  <c r="T137" i="19"/>
  <c r="O140" i="18"/>
  <c r="T139" i="19"/>
  <c r="O142" i="18"/>
  <c r="T141" i="19"/>
  <c r="O144" i="18"/>
  <c r="T143" i="19"/>
  <c r="O146" i="18"/>
  <c r="T145" i="19"/>
  <c r="O148" i="18"/>
  <c r="T147" i="19"/>
  <c r="O150" i="18"/>
  <c r="T149" i="19"/>
  <c r="O152" i="18"/>
  <c r="T151" i="19"/>
  <c r="O154" i="18"/>
  <c r="T153" i="19"/>
  <c r="O156" i="18"/>
  <c r="T155" i="19"/>
  <c r="O158" i="18"/>
  <c r="T157" i="19"/>
  <c r="O160" i="18"/>
  <c r="T159" i="19"/>
  <c r="O162" i="18"/>
  <c r="T161" i="19"/>
  <c r="O166" i="14"/>
  <c r="O171" i="18"/>
  <c r="T170" i="19"/>
  <c r="G55" i="15"/>
  <c r="K55" i="15"/>
  <c r="N55" i="15"/>
  <c r="O133" i="15"/>
  <c r="P132" i="18"/>
  <c r="U131" i="19"/>
  <c r="P134" i="18"/>
  <c r="U133" i="19"/>
  <c r="P136" i="18"/>
  <c r="U135" i="19"/>
  <c r="P138" i="18"/>
  <c r="U137" i="19"/>
  <c r="P140" i="18"/>
  <c r="U139" i="19"/>
  <c r="P142" i="18"/>
  <c r="U141" i="19"/>
  <c r="P144" i="18"/>
  <c r="U143" i="19"/>
  <c r="P146" i="18"/>
  <c r="U145" i="19"/>
  <c r="P148" i="18"/>
  <c r="U147" i="19"/>
  <c r="P150" i="18"/>
  <c r="U149" i="19"/>
  <c r="P152" i="18"/>
  <c r="U151" i="19"/>
  <c r="P154" i="18"/>
  <c r="U153" i="19"/>
  <c r="P156" i="18"/>
  <c r="U155" i="19"/>
  <c r="P158" i="18"/>
  <c r="U157" i="19"/>
  <c r="P160" i="18"/>
  <c r="U159" i="19"/>
  <c r="P162" i="18"/>
  <c r="U161" i="19"/>
  <c r="O166" i="15"/>
  <c r="P171" i="18"/>
  <c r="U170" i="19"/>
  <c r="Q40" i="18"/>
  <c r="M55" i="16"/>
  <c r="Q56" i="18"/>
  <c r="Q100" i="18"/>
  <c r="Q132" i="18"/>
  <c r="V131" i="19"/>
  <c r="Q134" i="18"/>
  <c r="V133" i="19"/>
  <c r="Q136" i="18"/>
  <c r="V135" i="19"/>
  <c r="Q138" i="18"/>
  <c r="V137" i="19"/>
  <c r="Q140" i="18"/>
  <c r="V139" i="19"/>
  <c r="Q142" i="18"/>
  <c r="V141" i="19"/>
  <c r="Q144" i="18"/>
  <c r="V143" i="19"/>
  <c r="Q146" i="18"/>
  <c r="V145" i="19"/>
  <c r="Q148" i="18"/>
  <c r="V147" i="19"/>
  <c r="Q150" i="18"/>
  <c r="V149" i="19"/>
  <c r="Q152" i="18"/>
  <c r="V151" i="19"/>
  <c r="Q154" i="18"/>
  <c r="V153" i="19"/>
  <c r="Q156" i="18"/>
  <c r="V155" i="19"/>
  <c r="Q158" i="18"/>
  <c r="Q131" i="18" s="1"/>
  <c r="V157" i="19"/>
  <c r="Q160" i="18"/>
  <c r="V159" i="19"/>
  <c r="Q162" i="18"/>
  <c r="V161" i="19"/>
  <c r="O166" i="16"/>
  <c r="Q171" i="18"/>
  <c r="V170" i="19"/>
  <c r="M5" i="17"/>
  <c r="M4" i="17" s="1"/>
  <c r="R95" i="18"/>
  <c r="W94" i="19"/>
  <c r="R133" i="18"/>
  <c r="R130" i="18" s="1"/>
  <c r="W132" i="19"/>
  <c r="R139" i="18"/>
  <c r="W138" i="19"/>
  <c r="R141" i="18"/>
  <c r="W140" i="19"/>
  <c r="R143" i="18"/>
  <c r="W142" i="19"/>
  <c r="R145" i="18"/>
  <c r="W144" i="19"/>
  <c r="R147" i="18"/>
  <c r="W146" i="19"/>
  <c r="R149" i="18"/>
  <c r="W148" i="19"/>
  <c r="R151" i="18"/>
  <c r="W150" i="19"/>
  <c r="R153" i="18"/>
  <c r="W152" i="19"/>
  <c r="R155" i="18"/>
  <c r="W154" i="19"/>
  <c r="R157" i="18"/>
  <c r="W156" i="19"/>
  <c r="R159" i="18"/>
  <c r="W158" i="19"/>
  <c r="R161" i="18"/>
  <c r="W160" i="19"/>
  <c r="R163" i="18"/>
  <c r="W162" i="19"/>
  <c r="R162" i="18"/>
  <c r="R148" i="18"/>
  <c r="N172" i="18"/>
  <c r="M7" i="19"/>
  <c r="M6" i="19"/>
  <c r="G40" i="18"/>
  <c r="G99" i="18"/>
  <c r="H100" i="18"/>
  <c r="I130" i="18"/>
  <c r="J56" i="18"/>
  <c r="K100" i="18"/>
  <c r="L40" i="18"/>
  <c r="L56" i="18"/>
  <c r="N99" i="18"/>
  <c r="N131" i="18"/>
  <c r="O56" i="18"/>
  <c r="O99" i="18"/>
  <c r="O131" i="18"/>
  <c r="P131" i="18"/>
  <c r="Q99" i="18"/>
  <c r="R100" i="18"/>
  <c r="F56" i="18"/>
  <c r="F100" i="18"/>
  <c r="F40" i="18"/>
  <c r="F55" i="18"/>
  <c r="G78" i="18"/>
  <c r="G131" i="18"/>
  <c r="I99" i="18"/>
  <c r="J100" i="18"/>
  <c r="L99" i="18"/>
  <c r="L131" i="18"/>
  <c r="M56" i="18"/>
  <c r="M100" i="18"/>
  <c r="N56" i="18"/>
  <c r="O40" i="18"/>
  <c r="P56" i="18"/>
  <c r="P100" i="18"/>
  <c r="Q78" i="18"/>
  <c r="R56" i="18"/>
  <c r="R99" i="18"/>
  <c r="R131" i="18"/>
  <c r="F78" i="18"/>
  <c r="P92" i="18"/>
  <c r="U91" i="19"/>
  <c r="P89" i="18"/>
  <c r="U88" i="19"/>
  <c r="R89" i="18"/>
  <c r="H77" i="16"/>
  <c r="Q85" i="18"/>
  <c r="U84" i="19"/>
  <c r="H65" i="14"/>
  <c r="U53" i="19"/>
  <c r="H86" i="18"/>
  <c r="L85" i="19"/>
  <c r="L83" i="18"/>
  <c r="P82" i="19"/>
  <c r="N83" i="18"/>
  <c r="R82" i="19"/>
  <c r="E65" i="10"/>
  <c r="D65" i="8"/>
  <c r="D6" i="6"/>
  <c r="O166" i="11"/>
  <c r="D77" i="11"/>
  <c r="E77" i="11"/>
  <c r="H77" i="11"/>
  <c r="N5" i="10"/>
  <c r="N4" i="10" s="1"/>
  <c r="N77" i="10"/>
  <c r="M5" i="9"/>
  <c r="M4" i="9" s="1"/>
  <c r="J53" i="18"/>
  <c r="J40" i="18" s="1"/>
  <c r="L53" i="19"/>
  <c r="E77" i="8"/>
  <c r="D77" i="7"/>
  <c r="O67" i="13"/>
  <c r="I65" i="10"/>
  <c r="F75" i="18"/>
  <c r="F74" i="18"/>
  <c r="M5" i="15"/>
  <c r="M4" i="15" s="1"/>
  <c r="N65" i="10"/>
  <c r="L52" i="19"/>
  <c r="R57" i="18"/>
  <c r="W57" i="19"/>
  <c r="R68" i="18"/>
  <c r="R65" i="18" s="1"/>
  <c r="W67" i="19"/>
  <c r="R74" i="18"/>
  <c r="W73" i="19"/>
  <c r="R75" i="18"/>
  <c r="R80" i="18"/>
  <c r="R77" i="18" s="1"/>
  <c r="W79" i="19"/>
  <c r="D6" i="17"/>
  <c r="F6" i="17"/>
  <c r="L5" i="17"/>
  <c r="L4" i="17" s="1"/>
  <c r="R31" i="18"/>
  <c r="R8" i="18" s="1"/>
  <c r="O41" i="17"/>
  <c r="E55" i="17"/>
  <c r="I55" i="17"/>
  <c r="K55" i="17"/>
  <c r="M55" i="17"/>
  <c r="B57" i="17"/>
  <c r="E6" i="17"/>
  <c r="I6" i="17"/>
  <c r="O166" i="17"/>
  <c r="Q13" i="18"/>
  <c r="S13" i="19"/>
  <c r="Q57" i="18"/>
  <c r="V57" i="19"/>
  <c r="Q67" i="18"/>
  <c r="Q65" i="18" s="1"/>
  <c r="V66" i="19"/>
  <c r="Q68" i="18"/>
  <c r="V67" i="19"/>
  <c r="Q74" i="18"/>
  <c r="Q66" i="18" s="1"/>
  <c r="V73" i="19"/>
  <c r="Q75" i="18"/>
  <c r="Q80" i="18"/>
  <c r="Q77" i="18" s="1"/>
  <c r="V79" i="19"/>
  <c r="G6" i="16"/>
  <c r="M5" i="16"/>
  <c r="M4" i="16" s="1"/>
  <c r="E55" i="16"/>
  <c r="B57" i="16"/>
  <c r="G6" i="15"/>
  <c r="P30" i="18"/>
  <c r="D55" i="15"/>
  <c r="H55" i="15"/>
  <c r="L55" i="15"/>
  <c r="O57" i="15"/>
  <c r="P57" i="18"/>
  <c r="U57" i="19"/>
  <c r="P58" i="18"/>
  <c r="V58" i="19"/>
  <c r="K6" i="15"/>
  <c r="P67" i="18"/>
  <c r="P65" i="18" s="1"/>
  <c r="U66" i="19"/>
  <c r="P68" i="18"/>
  <c r="U67" i="19"/>
  <c r="P74" i="18"/>
  <c r="P66" i="18" s="1"/>
  <c r="U73" i="19"/>
  <c r="P75" i="18"/>
  <c r="U74" i="19"/>
  <c r="P79" i="18"/>
  <c r="U78" i="19"/>
  <c r="P80" i="18"/>
  <c r="U79" i="19"/>
  <c r="P82" i="18"/>
  <c r="U81" i="19"/>
  <c r="B133" i="15"/>
  <c r="O57" i="18"/>
  <c r="O55" i="18" s="1"/>
  <c r="T57" i="19"/>
  <c r="O80" i="18"/>
  <c r="O77" i="18" s="1"/>
  <c r="T79" i="19"/>
  <c r="O93" i="18"/>
  <c r="T92" i="19"/>
  <c r="F131" i="14"/>
  <c r="O67" i="18"/>
  <c r="O74" i="18"/>
  <c r="O20" i="18"/>
  <c r="U20" i="19"/>
  <c r="B57" i="14"/>
  <c r="O68" i="18"/>
  <c r="T67" i="19"/>
  <c r="O75" i="18"/>
  <c r="G55" i="13"/>
  <c r="N57" i="18"/>
  <c r="N55" i="18" s="1"/>
  <c r="R57" i="19"/>
  <c r="N67" i="18"/>
  <c r="R66" i="19"/>
  <c r="N68" i="18"/>
  <c r="R67" i="19"/>
  <c r="N69" i="18"/>
  <c r="R68" i="19"/>
  <c r="N71" i="18"/>
  <c r="R70" i="19"/>
  <c r="N72" i="18"/>
  <c r="R71" i="19"/>
  <c r="N73" i="18"/>
  <c r="R72" i="19"/>
  <c r="N74" i="18"/>
  <c r="R73" i="19"/>
  <c r="N75" i="18"/>
  <c r="N80" i="18"/>
  <c r="R79" i="19"/>
  <c r="N82" i="18"/>
  <c r="R81" i="19"/>
  <c r="N93" i="18"/>
  <c r="R92" i="19"/>
  <c r="R20" i="19"/>
  <c r="R78" i="19"/>
  <c r="G6" i="13"/>
  <c r="M41" i="18"/>
  <c r="R41" i="19"/>
  <c r="R40" i="19" s="1"/>
  <c r="M42" i="18"/>
  <c r="U42" i="19"/>
  <c r="M43" i="18"/>
  <c r="U43" i="19"/>
  <c r="M44" i="18"/>
  <c r="U44" i="19"/>
  <c r="M52" i="18"/>
  <c r="U52" i="19"/>
  <c r="M53" i="18"/>
  <c r="M57" i="18"/>
  <c r="Q57" i="19"/>
  <c r="M59" i="18"/>
  <c r="T59" i="19"/>
  <c r="M61" i="18"/>
  <c r="T61" i="19"/>
  <c r="M67" i="18"/>
  <c r="Q66" i="19"/>
  <c r="M68" i="18"/>
  <c r="Q67" i="19"/>
  <c r="M74" i="18"/>
  <c r="Q73" i="19"/>
  <c r="M75" i="18"/>
  <c r="M66" i="18" s="1"/>
  <c r="M5" i="12"/>
  <c r="M4" i="12" s="1"/>
  <c r="G6" i="12"/>
  <c r="E55" i="12"/>
  <c r="I55" i="12"/>
  <c r="M55" i="12"/>
  <c r="B57" i="12"/>
  <c r="O79" i="12"/>
  <c r="M80" i="18"/>
  <c r="Q79" i="19"/>
  <c r="M93" i="18"/>
  <c r="Q92" i="19"/>
  <c r="F6" i="12"/>
  <c r="M69" i="18"/>
  <c r="M79" i="18"/>
  <c r="L17" i="18"/>
  <c r="P17" i="19"/>
  <c r="L57" i="18"/>
  <c r="L55" i="18" s="1"/>
  <c r="L54" i="18" s="1"/>
  <c r="P57" i="19"/>
  <c r="L69" i="18"/>
  <c r="P68" i="19"/>
  <c r="L72" i="18"/>
  <c r="P71" i="19"/>
  <c r="L74" i="18"/>
  <c r="P73" i="19"/>
  <c r="L75" i="18"/>
  <c r="P74" i="19"/>
  <c r="L80" i="18"/>
  <c r="P79" i="19"/>
  <c r="G6" i="11"/>
  <c r="L68" i="18"/>
  <c r="L65" i="18" s="1"/>
  <c r="L71" i="18"/>
  <c r="L66" i="18" s="1"/>
  <c r="L93" i="18"/>
  <c r="B57" i="11"/>
  <c r="I100" i="11"/>
  <c r="M5" i="11"/>
  <c r="E131" i="11"/>
  <c r="I131" i="11"/>
  <c r="D6" i="11"/>
  <c r="L73" i="18"/>
  <c r="E55" i="10"/>
  <c r="I55" i="10"/>
  <c r="M55" i="10"/>
  <c r="P57" i="10"/>
  <c r="K57" i="18"/>
  <c r="O57" i="19"/>
  <c r="K58" i="18"/>
  <c r="T58" i="19"/>
  <c r="K61" i="18"/>
  <c r="O61" i="19"/>
  <c r="F65" i="10"/>
  <c r="M77" i="10"/>
  <c r="K79" i="18"/>
  <c r="P78" i="19"/>
  <c r="K80" i="18"/>
  <c r="O79" i="19"/>
  <c r="K81" i="18"/>
  <c r="U80" i="19"/>
  <c r="K82" i="18"/>
  <c r="P81" i="19"/>
  <c r="K93" i="18"/>
  <c r="O92" i="19"/>
  <c r="E6" i="10"/>
  <c r="I6" i="10"/>
  <c r="K59" i="18"/>
  <c r="K14" i="18"/>
  <c r="P14" i="19"/>
  <c r="K51" i="18"/>
  <c r="K40" i="18" s="1"/>
  <c r="P51" i="19"/>
  <c r="P40" i="19" s="1"/>
  <c r="K67" i="18"/>
  <c r="P66" i="19"/>
  <c r="K69" i="18"/>
  <c r="O68" i="19"/>
  <c r="K71" i="18"/>
  <c r="O70" i="19"/>
  <c r="K73" i="18"/>
  <c r="O72" i="19"/>
  <c r="K75" i="18"/>
  <c r="F6" i="10"/>
  <c r="H6" i="10"/>
  <c r="K68" i="18"/>
  <c r="K74" i="18"/>
  <c r="K72" i="18"/>
  <c r="J80" i="18"/>
  <c r="J77" i="18" s="1"/>
  <c r="N79" i="19"/>
  <c r="J93" i="18"/>
  <c r="N92" i="19"/>
  <c r="D6" i="9"/>
  <c r="F6" i="9"/>
  <c r="L5" i="9"/>
  <c r="L4" i="9" s="1"/>
  <c r="J17" i="18"/>
  <c r="J7" i="18" s="1"/>
  <c r="N17" i="19"/>
  <c r="N7" i="19" s="1"/>
  <c r="D55" i="9"/>
  <c r="H55" i="9"/>
  <c r="J55" i="9"/>
  <c r="L55" i="9"/>
  <c r="O57" i="9"/>
  <c r="J57" i="18"/>
  <c r="J55" i="18" s="1"/>
  <c r="J54" i="18" s="1"/>
  <c r="N57" i="19"/>
  <c r="O67" i="9"/>
  <c r="J68" i="18"/>
  <c r="J65" i="18" s="1"/>
  <c r="N67" i="19"/>
  <c r="J75" i="18"/>
  <c r="B79" i="9"/>
  <c r="E6" i="9"/>
  <c r="G6" i="9"/>
  <c r="O166" i="9"/>
  <c r="J74" i="18"/>
  <c r="J66" i="18" s="1"/>
  <c r="K5" i="8"/>
  <c r="K4" i="8" s="1"/>
  <c r="M5" i="8"/>
  <c r="M4" i="8" s="1"/>
  <c r="B57" i="8"/>
  <c r="I68" i="18"/>
  <c r="M67" i="19"/>
  <c r="I74" i="18"/>
  <c r="I66" i="18" s="1"/>
  <c r="M73" i="19"/>
  <c r="I75" i="18"/>
  <c r="B79" i="8"/>
  <c r="D6" i="8"/>
  <c r="F6" i="8"/>
  <c r="I57" i="18"/>
  <c r="M57" i="19"/>
  <c r="I80" i="18"/>
  <c r="I77" i="18" s="1"/>
  <c r="M79" i="19"/>
  <c r="E6" i="8"/>
  <c r="G100" i="8"/>
  <c r="G6" i="8"/>
  <c r="I67" i="18"/>
  <c r="I65" i="18" s="1"/>
  <c r="H41" i="18"/>
  <c r="L41" i="19"/>
  <c r="H42" i="18"/>
  <c r="L42" i="19"/>
  <c r="H44" i="18"/>
  <c r="L44" i="19"/>
  <c r="H53" i="18"/>
  <c r="H57" i="18"/>
  <c r="L57" i="19"/>
  <c r="H58" i="18"/>
  <c r="N58" i="19"/>
  <c r="H59" i="18"/>
  <c r="L59" i="19"/>
  <c r="H79" i="18"/>
  <c r="M78" i="19"/>
  <c r="H80" i="18"/>
  <c r="L79" i="19"/>
  <c r="H82" i="18"/>
  <c r="L81" i="19"/>
  <c r="H83" i="18"/>
  <c r="L82" i="19"/>
  <c r="H52" i="18"/>
  <c r="H43" i="18"/>
  <c r="H61" i="18"/>
  <c r="H72" i="18"/>
  <c r="H71" i="18"/>
  <c r="H93" i="18"/>
  <c r="H67" i="18"/>
  <c r="L66" i="19"/>
  <c r="H68" i="18"/>
  <c r="L67" i="19"/>
  <c r="H69" i="18"/>
  <c r="L68" i="19"/>
  <c r="H74" i="18"/>
  <c r="L73" i="19"/>
  <c r="H75" i="18"/>
  <c r="B79" i="7"/>
  <c r="D6" i="7"/>
  <c r="E6" i="7"/>
  <c r="H30" i="18"/>
  <c r="G12" i="18"/>
  <c r="K12" i="19"/>
  <c r="G14" i="18"/>
  <c r="K14" i="19"/>
  <c r="G57" i="18"/>
  <c r="G55" i="18" s="1"/>
  <c r="G54" i="18" s="1"/>
  <c r="K57" i="19"/>
  <c r="G67" i="18"/>
  <c r="K66" i="19"/>
  <c r="G68" i="18"/>
  <c r="K67" i="19"/>
  <c r="G69" i="18"/>
  <c r="K68" i="19"/>
  <c r="G71" i="18"/>
  <c r="K70" i="19"/>
  <c r="G73" i="18"/>
  <c r="K72" i="19"/>
  <c r="G74" i="18"/>
  <c r="K73" i="19"/>
  <c r="G75" i="18"/>
  <c r="G80" i="18"/>
  <c r="K79" i="19"/>
  <c r="G82" i="18"/>
  <c r="K81" i="19"/>
  <c r="G93" i="18"/>
  <c r="K92" i="19"/>
  <c r="E55" i="6"/>
  <c r="B55" i="6" s="1"/>
  <c r="I55" i="6"/>
  <c r="M55" i="6"/>
  <c r="B57" i="6"/>
  <c r="B166" i="6"/>
  <c r="G30" i="18"/>
  <c r="K4" i="5"/>
  <c r="B79" i="5"/>
  <c r="L5" i="5"/>
  <c r="L4" i="5" s="1"/>
  <c r="F6" i="5"/>
  <c r="L6" i="5"/>
  <c r="B57" i="5"/>
  <c r="M6" i="5"/>
  <c r="M4" i="5" s="1"/>
  <c r="J67" i="19"/>
  <c r="F68" i="18"/>
  <c r="F65" i="18" s="1"/>
  <c r="O57" i="5"/>
  <c r="E6" i="5"/>
  <c r="F80" i="18"/>
  <c r="F77" i="18" s="1"/>
  <c r="Q31" i="18"/>
  <c r="Q8" i="18" s="1"/>
  <c r="P38" i="18"/>
  <c r="P31" i="18"/>
  <c r="O31" i="18"/>
  <c r="O8" i="18" s="1"/>
  <c r="N32" i="18"/>
  <c r="R32" i="19"/>
  <c r="R8" i="19" s="1"/>
  <c r="N31" i="18"/>
  <c r="N8" i="18" s="1"/>
  <c r="M31" i="18"/>
  <c r="M8" i="18" s="1"/>
  <c r="L39" i="18"/>
  <c r="S39" i="19"/>
  <c r="S8" i="19" s="1"/>
  <c r="S5" i="19" s="1"/>
  <c r="J31" i="18"/>
  <c r="J8" i="18" s="1"/>
  <c r="I31" i="18"/>
  <c r="I8" i="18" s="1"/>
  <c r="H31" i="18"/>
  <c r="F31" i="18"/>
  <c r="F8" i="18" s="1"/>
  <c r="K31" i="18"/>
  <c r="K34" i="18"/>
  <c r="P34" i="19"/>
  <c r="P8" i="19" s="1"/>
  <c r="L31" i="18"/>
  <c r="L8" i="18" s="1"/>
  <c r="K22" i="18"/>
  <c r="U22" i="19"/>
  <c r="O19" i="18"/>
  <c r="U19" i="19"/>
  <c r="K19" i="18"/>
  <c r="P19" i="19"/>
  <c r="O21" i="18"/>
  <c r="U21" i="19"/>
  <c r="N21" i="18"/>
  <c r="R21" i="19"/>
  <c r="L21" i="18"/>
  <c r="P21" i="19"/>
  <c r="K21" i="18"/>
  <c r="O21" i="19"/>
  <c r="L21" i="19"/>
  <c r="G21" i="18"/>
  <c r="K21" i="19"/>
  <c r="M20" i="18"/>
  <c r="K20" i="18"/>
  <c r="O20" i="19"/>
  <c r="Q18" i="18"/>
  <c r="V18" i="19"/>
  <c r="P18" i="18"/>
  <c r="U18" i="19"/>
  <c r="N18" i="18"/>
  <c r="R18" i="19"/>
  <c r="M18" i="18"/>
  <c r="Q18" i="19"/>
  <c r="Q7" i="19" s="1"/>
  <c r="K18" i="18"/>
  <c r="P18" i="19"/>
  <c r="G18" i="18"/>
  <c r="K18" i="19"/>
  <c r="F18" i="18"/>
  <c r="F7" i="18" s="1"/>
  <c r="N14" i="18"/>
  <c r="U14" i="19"/>
  <c r="R17" i="18"/>
  <c r="R7" i="18" s="1"/>
  <c r="W17" i="19"/>
  <c r="W7" i="19" s="1"/>
  <c r="Q17" i="18"/>
  <c r="V17" i="19"/>
  <c r="P17" i="18"/>
  <c r="U17" i="19"/>
  <c r="O17" i="18"/>
  <c r="T17" i="19"/>
  <c r="N17" i="18"/>
  <c r="R17" i="19"/>
  <c r="K17" i="18"/>
  <c r="O17" i="19"/>
  <c r="G17" i="18"/>
  <c r="K17" i="19"/>
  <c r="M5" i="14"/>
  <c r="M4" i="14" s="1"/>
  <c r="M16" i="18"/>
  <c r="U16" i="19"/>
  <c r="M15" i="18"/>
  <c r="U15" i="19"/>
  <c r="L15" i="19"/>
  <c r="O12" i="18"/>
  <c r="U12" i="19"/>
  <c r="M12" i="18"/>
  <c r="S12" i="19"/>
  <c r="K12" i="18"/>
  <c r="P12" i="19"/>
  <c r="P13" i="18"/>
  <c r="U13" i="19"/>
  <c r="O13" i="18"/>
  <c r="T13" i="19"/>
  <c r="N13" i="18"/>
  <c r="R13" i="19"/>
  <c r="K13" i="18"/>
  <c r="P13" i="19"/>
  <c r="G13" i="18"/>
  <c r="K13" i="19"/>
  <c r="K9" i="18"/>
  <c r="S9" i="19"/>
  <c r="N46" i="18"/>
  <c r="N40" i="18" s="1"/>
  <c r="N47" i="18"/>
  <c r="P41" i="18"/>
  <c r="P40" i="18" s="1"/>
  <c r="U41" i="19"/>
  <c r="G31" i="18"/>
  <c r="B166" i="7"/>
  <c r="F131" i="7"/>
  <c r="O131" i="7" s="1"/>
  <c r="F6" i="7"/>
  <c r="H131" i="7"/>
  <c r="B133" i="7"/>
  <c r="O133" i="7"/>
  <c r="O132" i="7"/>
  <c r="C131" i="7"/>
  <c r="D100" i="7"/>
  <c r="H100" i="7"/>
  <c r="E100" i="7"/>
  <c r="F100" i="7"/>
  <c r="O102" i="7"/>
  <c r="C100" i="7"/>
  <c r="O101" i="7"/>
  <c r="H6" i="7"/>
  <c r="H77" i="7"/>
  <c r="O79" i="7"/>
  <c r="C6" i="7"/>
  <c r="G5" i="7"/>
  <c r="G4" i="7" s="1"/>
  <c r="O78" i="7"/>
  <c r="C77" i="7"/>
  <c r="H65" i="7"/>
  <c r="B67" i="7"/>
  <c r="O67" i="7"/>
  <c r="C65" i="7"/>
  <c r="O66" i="7"/>
  <c r="O56" i="7"/>
  <c r="C55" i="7"/>
  <c r="B55" i="7"/>
  <c r="O41" i="7"/>
  <c r="B41" i="7"/>
  <c r="H39" i="18"/>
  <c r="H37" i="18"/>
  <c r="L34" i="19"/>
  <c r="H33" i="18"/>
  <c r="L32" i="19"/>
  <c r="L19" i="19"/>
  <c r="H17" i="18"/>
  <c r="H28" i="18"/>
  <c r="L20" i="19"/>
  <c r="H18" i="18"/>
  <c r="H14" i="18"/>
  <c r="D5" i="7"/>
  <c r="L16" i="19"/>
  <c r="I5" i="7"/>
  <c r="I4" i="7" s="1"/>
  <c r="L12" i="19"/>
  <c r="B8" i="7"/>
  <c r="E5" i="7"/>
  <c r="E4" i="7" s="1"/>
  <c r="H13" i="18"/>
  <c r="H7" i="18" s="1"/>
  <c r="C5" i="7"/>
  <c r="S11" i="19"/>
  <c r="H5" i="7"/>
  <c r="O8" i="7"/>
  <c r="C7" i="7"/>
  <c r="O7" i="7" s="1"/>
  <c r="H131" i="8"/>
  <c r="E131" i="8"/>
  <c r="O133" i="8"/>
  <c r="B133" i="8"/>
  <c r="O132" i="8"/>
  <c r="G5" i="8"/>
  <c r="G4" i="8" s="1"/>
  <c r="B132" i="8"/>
  <c r="C131" i="8"/>
  <c r="D100" i="8"/>
  <c r="E100" i="8"/>
  <c r="H100" i="8"/>
  <c r="O102" i="8"/>
  <c r="B102" i="8"/>
  <c r="O101" i="8"/>
  <c r="C100" i="8"/>
  <c r="H6" i="8"/>
  <c r="H77" i="8"/>
  <c r="B77" i="8" s="1"/>
  <c r="O79" i="8"/>
  <c r="O78" i="8"/>
  <c r="H65" i="8"/>
  <c r="O67" i="8"/>
  <c r="B67" i="8"/>
  <c r="C6" i="8"/>
  <c r="O66" i="8"/>
  <c r="C65" i="8"/>
  <c r="O56" i="8"/>
  <c r="C55" i="8"/>
  <c r="O55" i="8" s="1"/>
  <c r="H5" i="8"/>
  <c r="O41" i="8"/>
  <c r="B41" i="8"/>
  <c r="I34" i="18"/>
  <c r="I24" i="18"/>
  <c r="I25" i="18"/>
  <c r="I22" i="18"/>
  <c r="I26" i="18"/>
  <c r="I27" i="18"/>
  <c r="I20" i="18"/>
  <c r="I19" i="18"/>
  <c r="I21" i="18"/>
  <c r="I18" i="18"/>
  <c r="I14" i="18"/>
  <c r="I17" i="18"/>
  <c r="I16" i="18"/>
  <c r="I15" i="18"/>
  <c r="D5" i="8"/>
  <c r="I12" i="18"/>
  <c r="I7" i="8"/>
  <c r="E5" i="8"/>
  <c r="C5" i="8"/>
  <c r="I13" i="18"/>
  <c r="I11" i="18"/>
  <c r="I10" i="18"/>
  <c r="H7" i="8"/>
  <c r="O8" i="8"/>
  <c r="I9" i="18"/>
  <c r="B166" i="9"/>
  <c r="H131" i="9"/>
  <c r="F131" i="9"/>
  <c r="D131" i="9"/>
  <c r="O133" i="9"/>
  <c r="B133" i="9"/>
  <c r="G5" i="9"/>
  <c r="G4" i="9" s="1"/>
  <c r="O132" i="9"/>
  <c r="C131" i="9"/>
  <c r="H100" i="9"/>
  <c r="O102" i="9"/>
  <c r="C100" i="9"/>
  <c r="O101" i="9"/>
  <c r="H6" i="9"/>
  <c r="H77" i="9"/>
  <c r="O79" i="9"/>
  <c r="I5" i="9"/>
  <c r="I4" i="9" s="1"/>
  <c r="O78" i="9"/>
  <c r="H65" i="9"/>
  <c r="C6" i="9"/>
  <c r="B67" i="9"/>
  <c r="E5" i="9"/>
  <c r="E4" i="9" s="1"/>
  <c r="O66" i="9"/>
  <c r="O56" i="9"/>
  <c r="O41" i="9"/>
  <c r="B41" i="9"/>
  <c r="J32" i="18"/>
  <c r="E7" i="9"/>
  <c r="I7" i="9"/>
  <c r="D5" i="9"/>
  <c r="D4" i="9" s="1"/>
  <c r="H5" i="9"/>
  <c r="O8" i="9"/>
  <c r="C5" i="9"/>
  <c r="C7" i="9"/>
  <c r="B8" i="9"/>
  <c r="H131" i="10"/>
  <c r="I131" i="10"/>
  <c r="B133" i="10"/>
  <c r="G131" i="10"/>
  <c r="P133" i="10"/>
  <c r="P132" i="10"/>
  <c r="B132" i="10"/>
  <c r="I100" i="10"/>
  <c r="C100" i="10"/>
  <c r="P102" i="10"/>
  <c r="J5" i="10"/>
  <c r="J4" i="10" s="1"/>
  <c r="P101" i="10"/>
  <c r="I77" i="10"/>
  <c r="B79" i="10"/>
  <c r="P79" i="10"/>
  <c r="C77" i="10"/>
  <c r="J77" i="10"/>
  <c r="H5" i="10"/>
  <c r="P78" i="10"/>
  <c r="P67" i="10"/>
  <c r="C6" i="10"/>
  <c r="B67" i="10"/>
  <c r="P66" i="10"/>
  <c r="C65" i="10"/>
  <c r="P56" i="10"/>
  <c r="F5" i="10"/>
  <c r="F4" i="10" s="1"/>
  <c r="B41" i="10"/>
  <c r="I5" i="10"/>
  <c r="P41" i="10"/>
  <c r="E5" i="10"/>
  <c r="E4" i="10" s="1"/>
  <c r="C5" i="10"/>
  <c r="I7" i="10"/>
  <c r="B7" i="10" s="1"/>
  <c r="B8" i="10"/>
  <c r="P8" i="10"/>
  <c r="K65" i="16"/>
  <c r="B67" i="16"/>
  <c r="E131" i="16"/>
  <c r="E6" i="16"/>
  <c r="K65" i="15"/>
  <c r="D6" i="16"/>
  <c r="K77" i="16"/>
  <c r="K6" i="16"/>
  <c r="C65" i="16"/>
  <c r="B65" i="16" s="1"/>
  <c r="K5" i="16"/>
  <c r="O9" i="16"/>
  <c r="K7" i="16"/>
  <c r="K65" i="17"/>
  <c r="K5" i="17"/>
  <c r="K6" i="17"/>
  <c r="F6" i="11"/>
  <c r="F131" i="11"/>
  <c r="G131" i="11"/>
  <c r="D131" i="11"/>
  <c r="H131" i="11"/>
  <c r="H6" i="11"/>
  <c r="O133" i="11"/>
  <c r="B133" i="11"/>
  <c r="G5" i="11"/>
  <c r="O132" i="11"/>
  <c r="C131" i="11"/>
  <c r="E100" i="11"/>
  <c r="F100" i="11"/>
  <c r="O102" i="11"/>
  <c r="H100" i="11"/>
  <c r="B102" i="11"/>
  <c r="C100" i="11"/>
  <c r="M100" i="11"/>
  <c r="M4" i="11"/>
  <c r="O101" i="11"/>
  <c r="B79" i="11"/>
  <c r="I5" i="11"/>
  <c r="I4" i="11" s="1"/>
  <c r="L5" i="11"/>
  <c r="L4" i="11" s="1"/>
  <c r="O78" i="11"/>
  <c r="C77" i="11"/>
  <c r="O77" i="11" s="1"/>
  <c r="H65" i="11"/>
  <c r="B67" i="11"/>
  <c r="O67" i="11"/>
  <c r="C65" i="11"/>
  <c r="C6" i="11"/>
  <c r="O66" i="11"/>
  <c r="O56" i="11"/>
  <c r="C55" i="11"/>
  <c r="O55" i="11" s="1"/>
  <c r="B55" i="11"/>
  <c r="H5" i="11"/>
  <c r="B41" i="11"/>
  <c r="O41" i="11"/>
  <c r="D5" i="11"/>
  <c r="D4" i="11" s="1"/>
  <c r="E5" i="11"/>
  <c r="E4" i="11" s="1"/>
  <c r="H7" i="11"/>
  <c r="O8" i="11"/>
  <c r="C5" i="11"/>
  <c r="C7" i="11"/>
  <c r="B8" i="11"/>
  <c r="B166" i="12"/>
  <c r="O133" i="12"/>
  <c r="F131" i="12"/>
  <c r="C131" i="12"/>
  <c r="G131" i="12"/>
  <c r="B133" i="12"/>
  <c r="O132" i="12"/>
  <c r="O102" i="12"/>
  <c r="C100" i="12"/>
  <c r="H100" i="12"/>
  <c r="L5" i="12"/>
  <c r="L4" i="12" s="1"/>
  <c r="M100" i="12"/>
  <c r="H77" i="12"/>
  <c r="C77" i="12"/>
  <c r="B79" i="12"/>
  <c r="C6" i="12"/>
  <c r="E5" i="12"/>
  <c r="E4" i="12" s="1"/>
  <c r="H65" i="12"/>
  <c r="H6" i="12"/>
  <c r="O67" i="12"/>
  <c r="C65" i="12"/>
  <c r="B67" i="12"/>
  <c r="O78" i="12"/>
  <c r="O66" i="12"/>
  <c r="O56" i="12"/>
  <c r="C55" i="12"/>
  <c r="D5" i="12"/>
  <c r="D4" i="12" s="1"/>
  <c r="O41" i="12"/>
  <c r="B41" i="12"/>
  <c r="O9" i="12"/>
  <c r="I5" i="12"/>
  <c r="I4" i="12" s="1"/>
  <c r="D7" i="12"/>
  <c r="O7" i="12" s="1"/>
  <c r="H5" i="12"/>
  <c r="H131" i="13"/>
  <c r="E131" i="13"/>
  <c r="E6" i="13"/>
  <c r="K5" i="13"/>
  <c r="K4" i="13" s="1"/>
  <c r="K65" i="13"/>
  <c r="M5" i="13"/>
  <c r="M4" i="13" s="1"/>
  <c r="B133" i="13"/>
  <c r="L6" i="13"/>
  <c r="B57" i="13"/>
  <c r="O133" i="13"/>
  <c r="O166" i="13"/>
  <c r="G5" i="13"/>
  <c r="G4" i="13" s="1"/>
  <c r="O132" i="13"/>
  <c r="C131" i="13"/>
  <c r="B132" i="13"/>
  <c r="H100" i="13"/>
  <c r="O102" i="13"/>
  <c r="B102" i="13"/>
  <c r="O101" i="13"/>
  <c r="C100" i="13"/>
  <c r="B101" i="13"/>
  <c r="H77" i="13"/>
  <c r="H6" i="13"/>
  <c r="O79" i="13"/>
  <c r="B79" i="13"/>
  <c r="O78" i="13"/>
  <c r="C77" i="13"/>
  <c r="B67" i="13"/>
  <c r="B76" i="1"/>
  <c r="L5" i="13"/>
  <c r="E5" i="13"/>
  <c r="O66" i="13"/>
  <c r="C65" i="13"/>
  <c r="B65" i="13" s="1"/>
  <c r="N54" i="18"/>
  <c r="O56" i="13"/>
  <c r="C55" i="13"/>
  <c r="B55" i="13" s="1"/>
  <c r="H5" i="13"/>
  <c r="B41" i="13"/>
  <c r="O41" i="13"/>
  <c r="O9" i="13"/>
  <c r="C7" i="13"/>
  <c r="B9" i="13"/>
  <c r="C6" i="13"/>
  <c r="I5" i="13"/>
  <c r="I4" i="13" s="1"/>
  <c r="E7" i="13"/>
  <c r="H7" i="13"/>
  <c r="D5" i="13"/>
  <c r="C5" i="13"/>
  <c r="B166" i="14"/>
  <c r="F6" i="14"/>
  <c r="D131" i="14"/>
  <c r="D6" i="14"/>
  <c r="H131" i="14"/>
  <c r="O133" i="14"/>
  <c r="B133" i="14"/>
  <c r="O132" i="14"/>
  <c r="C131" i="14"/>
  <c r="H100" i="14"/>
  <c r="O102" i="14"/>
  <c r="C100" i="14"/>
  <c r="L5" i="14"/>
  <c r="L4" i="14" s="1"/>
  <c r="B101" i="14"/>
  <c r="H77" i="14"/>
  <c r="O77" i="14" s="1"/>
  <c r="B79" i="14"/>
  <c r="O79" i="14"/>
  <c r="O78" i="14"/>
  <c r="B77" i="14"/>
  <c r="H6" i="14"/>
  <c r="B67" i="14"/>
  <c r="O67" i="14"/>
  <c r="C6" i="14"/>
  <c r="E5" i="14"/>
  <c r="E4" i="14" s="1"/>
  <c r="O66" i="14"/>
  <c r="C65" i="14"/>
  <c r="B65" i="14" s="1"/>
  <c r="O56" i="14"/>
  <c r="O55" i="14"/>
  <c r="D5" i="14"/>
  <c r="O41" i="14"/>
  <c r="B41" i="14"/>
  <c r="H7" i="14"/>
  <c r="O9" i="14"/>
  <c r="I5" i="14"/>
  <c r="I4" i="14" s="1"/>
  <c r="E7" i="14"/>
  <c r="D7" i="14"/>
  <c r="B8" i="14"/>
  <c r="H5" i="14"/>
  <c r="B166" i="17"/>
  <c r="F131" i="17"/>
  <c r="E131" i="17"/>
  <c r="B133" i="17"/>
  <c r="H131" i="17"/>
  <c r="O133" i="17"/>
  <c r="G5" i="17"/>
  <c r="G4" i="17" s="1"/>
  <c r="O132" i="17"/>
  <c r="B132" i="17"/>
  <c r="H100" i="17"/>
  <c r="O102" i="17"/>
  <c r="C100" i="17"/>
  <c r="B102" i="17"/>
  <c r="B101" i="17"/>
  <c r="O79" i="17"/>
  <c r="B79" i="17"/>
  <c r="O78" i="17"/>
  <c r="C77" i="17"/>
  <c r="B78" i="17"/>
  <c r="O67" i="17"/>
  <c r="H6" i="17"/>
  <c r="C65" i="17"/>
  <c r="B67" i="17"/>
  <c r="B66" i="17"/>
  <c r="O66" i="17"/>
  <c r="H5" i="17"/>
  <c r="D5" i="17"/>
  <c r="R55" i="18"/>
  <c r="R54" i="18" s="1"/>
  <c r="O56" i="17"/>
  <c r="C55" i="17"/>
  <c r="B41" i="17"/>
  <c r="C7" i="17"/>
  <c r="C6" i="17"/>
  <c r="H7" i="17"/>
  <c r="I5" i="17"/>
  <c r="I4" i="17" s="1"/>
  <c r="E5" i="17"/>
  <c r="E4" i="17" s="1"/>
  <c r="C5" i="17"/>
  <c r="B8" i="17"/>
  <c r="O67" i="15"/>
  <c r="I4" i="15"/>
  <c r="C7" i="15"/>
  <c r="B166" i="15"/>
  <c r="O132" i="15"/>
  <c r="B132" i="15"/>
  <c r="C131" i="15"/>
  <c r="G100" i="15"/>
  <c r="O102" i="15"/>
  <c r="H100" i="15"/>
  <c r="C100" i="15"/>
  <c r="B101" i="15"/>
  <c r="C77" i="15"/>
  <c r="H77" i="15"/>
  <c r="H6" i="15"/>
  <c r="O79" i="15"/>
  <c r="B79" i="15"/>
  <c r="L5" i="15"/>
  <c r="L4" i="15" s="1"/>
  <c r="O78" i="15"/>
  <c r="C65" i="15"/>
  <c r="B65" i="15" s="1"/>
  <c r="B67" i="15"/>
  <c r="O74" i="1"/>
  <c r="O66" i="15"/>
  <c r="E5" i="15"/>
  <c r="E4" i="15" s="1"/>
  <c r="O56" i="15"/>
  <c r="C55" i="15"/>
  <c r="B55" i="15" s="1"/>
  <c r="O41" i="15"/>
  <c r="B41" i="15"/>
  <c r="H7" i="15"/>
  <c r="O9" i="15"/>
  <c r="C6" i="15"/>
  <c r="H5" i="15"/>
  <c r="E7" i="15"/>
  <c r="D5" i="15"/>
  <c r="D4" i="15" s="1"/>
  <c r="G5" i="16"/>
  <c r="F131" i="16"/>
  <c r="F6" i="16"/>
  <c r="O133" i="16"/>
  <c r="C131" i="16"/>
  <c r="B133" i="16"/>
  <c r="O132" i="16"/>
  <c r="H100" i="16"/>
  <c r="O102" i="16"/>
  <c r="O101" i="16"/>
  <c r="C100" i="16"/>
  <c r="L5" i="16"/>
  <c r="L4" i="16" s="1"/>
  <c r="B101" i="16"/>
  <c r="H6" i="16"/>
  <c r="B79" i="16"/>
  <c r="O79" i="16"/>
  <c r="O78" i="16"/>
  <c r="C77" i="16"/>
  <c r="O67" i="16"/>
  <c r="I5" i="16"/>
  <c r="I4" i="16" s="1"/>
  <c r="O66" i="16"/>
  <c r="O56" i="16"/>
  <c r="C55" i="16"/>
  <c r="D5" i="16"/>
  <c r="D4" i="16" s="1"/>
  <c r="B41" i="16"/>
  <c r="H5" i="16"/>
  <c r="O41" i="16"/>
  <c r="C7" i="16"/>
  <c r="C6" i="16"/>
  <c r="E5" i="16"/>
  <c r="D7" i="16"/>
  <c r="B8" i="16"/>
  <c r="H7" i="16"/>
  <c r="O8" i="16"/>
  <c r="C5" i="16"/>
  <c r="O133" i="6"/>
  <c r="B133" i="6"/>
  <c r="O132" i="6"/>
  <c r="C131" i="6"/>
  <c r="B131" i="6" s="1"/>
  <c r="H100" i="6"/>
  <c r="F100" i="6"/>
  <c r="C100" i="6"/>
  <c r="G100" i="6"/>
  <c r="O102" i="6"/>
  <c r="H6" i="6"/>
  <c r="B101" i="6"/>
  <c r="E100" i="6"/>
  <c r="O79" i="6"/>
  <c r="B79" i="6"/>
  <c r="O78" i="6"/>
  <c r="C77" i="6"/>
  <c r="O77" i="6" s="1"/>
  <c r="O67" i="6"/>
  <c r="O76" i="1"/>
  <c r="C6" i="6"/>
  <c r="B67" i="6"/>
  <c r="B75" i="1"/>
  <c r="M5" i="6"/>
  <c r="M4" i="6" s="1"/>
  <c r="I5" i="6"/>
  <c r="I4" i="6" s="1"/>
  <c r="O66" i="6"/>
  <c r="C65" i="6"/>
  <c r="O65" i="6" s="1"/>
  <c r="O63" i="1"/>
  <c r="O56" i="6"/>
  <c r="C55" i="6"/>
  <c r="O41" i="6"/>
  <c r="B41" i="6"/>
  <c r="I7" i="6"/>
  <c r="O7" i="6" s="1"/>
  <c r="E5" i="6"/>
  <c r="E4" i="6" s="1"/>
  <c r="D5" i="6"/>
  <c r="D4" i="6" s="1"/>
  <c r="H5" i="6"/>
  <c r="B8" i="6"/>
  <c r="B133" i="5"/>
  <c r="G5" i="5"/>
  <c r="G4" i="5" s="1"/>
  <c r="O132" i="5"/>
  <c r="C131" i="5"/>
  <c r="B131" i="5" s="1"/>
  <c r="E100" i="5"/>
  <c r="H100" i="5"/>
  <c r="O102" i="5"/>
  <c r="I5" i="5"/>
  <c r="I4" i="5" s="1"/>
  <c r="O101" i="5"/>
  <c r="C100" i="5"/>
  <c r="O79" i="5"/>
  <c r="H77" i="5"/>
  <c r="O78" i="5"/>
  <c r="C77" i="5"/>
  <c r="O77" i="5" s="1"/>
  <c r="H6" i="5"/>
  <c r="O67" i="5"/>
  <c r="H65" i="5"/>
  <c r="B67" i="5"/>
  <c r="E65" i="5"/>
  <c r="O66" i="5"/>
  <c r="C65" i="5"/>
  <c r="O56" i="5"/>
  <c r="C55" i="5"/>
  <c r="O55" i="5" s="1"/>
  <c r="O41" i="5"/>
  <c r="B41" i="5"/>
  <c r="O9" i="5"/>
  <c r="C6" i="5"/>
  <c r="D5" i="5"/>
  <c r="E5" i="5"/>
  <c r="H5" i="5"/>
  <c r="O8" i="5"/>
  <c r="C7" i="5"/>
  <c r="O7" i="5" s="1"/>
  <c r="B8" i="5"/>
  <c r="C5" i="5"/>
  <c r="O75" i="1"/>
  <c r="O39" i="1"/>
  <c r="B39" i="1"/>
  <c r="B38" i="1"/>
  <c r="O38" i="1"/>
  <c r="O8" i="17"/>
  <c r="O101" i="17"/>
  <c r="N5" i="17"/>
  <c r="N4" i="17" s="1"/>
  <c r="B9" i="17"/>
  <c r="B56" i="17"/>
  <c r="F5" i="17"/>
  <c r="F4" i="17" s="1"/>
  <c r="J5" i="17"/>
  <c r="J4" i="17" s="1"/>
  <c r="D65" i="17"/>
  <c r="D77" i="17"/>
  <c r="D131" i="17"/>
  <c r="O65" i="16"/>
  <c r="F5" i="16"/>
  <c r="J5" i="16"/>
  <c r="J4" i="16" s="1"/>
  <c r="N5" i="16"/>
  <c r="N4" i="16" s="1"/>
  <c r="B9" i="16"/>
  <c r="B56" i="16"/>
  <c r="B66" i="16"/>
  <c r="B78" i="16"/>
  <c r="B102" i="16"/>
  <c r="B132" i="16"/>
  <c r="B166" i="16"/>
  <c r="B8" i="15"/>
  <c r="O8" i="15"/>
  <c r="O101" i="15"/>
  <c r="F5" i="15"/>
  <c r="F4" i="15" s="1"/>
  <c r="J5" i="15"/>
  <c r="J4" i="15" s="1"/>
  <c r="N5" i="15"/>
  <c r="N4" i="15" s="1"/>
  <c r="B9" i="15"/>
  <c r="B56" i="15"/>
  <c r="B66" i="15"/>
  <c r="B78" i="15"/>
  <c r="B102" i="15"/>
  <c r="D131" i="15"/>
  <c r="C5" i="15"/>
  <c r="G5" i="15"/>
  <c r="K5" i="15"/>
  <c r="K4" i="15" s="1"/>
  <c r="B55" i="14"/>
  <c r="F5" i="14"/>
  <c r="F4" i="14" s="1"/>
  <c r="J5" i="14"/>
  <c r="J4" i="14" s="1"/>
  <c r="N5" i="14"/>
  <c r="N4" i="14" s="1"/>
  <c r="F7" i="14"/>
  <c r="B9" i="14"/>
  <c r="B56" i="14"/>
  <c r="B66" i="14"/>
  <c r="B78" i="14"/>
  <c r="B102" i="14"/>
  <c r="B132" i="14"/>
  <c r="O8" i="14"/>
  <c r="O101" i="14"/>
  <c r="C5" i="14"/>
  <c r="G5" i="14"/>
  <c r="G4" i="14" s="1"/>
  <c r="K5" i="14"/>
  <c r="K4" i="14" s="1"/>
  <c r="O8" i="13"/>
  <c r="B8" i="13"/>
  <c r="F5" i="13"/>
  <c r="F4" i="13" s="1"/>
  <c r="J5" i="13"/>
  <c r="J4" i="13" s="1"/>
  <c r="N5" i="13"/>
  <c r="N4" i="13" s="1"/>
  <c r="D6" i="13"/>
  <c r="B56" i="13"/>
  <c r="B66" i="13"/>
  <c r="B78" i="13"/>
  <c r="F100" i="13"/>
  <c r="D131" i="13"/>
  <c r="B166" i="13"/>
  <c r="B65" i="12"/>
  <c r="B101" i="12"/>
  <c r="O8" i="12"/>
  <c r="O101" i="12"/>
  <c r="B8" i="12"/>
  <c r="F5" i="12"/>
  <c r="F4" i="12" s="1"/>
  <c r="J5" i="12"/>
  <c r="J4" i="12" s="1"/>
  <c r="N5" i="12"/>
  <c r="N4" i="12" s="1"/>
  <c r="B9" i="12"/>
  <c r="B56" i="12"/>
  <c r="B66" i="12"/>
  <c r="B78" i="12"/>
  <c r="B102" i="12"/>
  <c r="B132" i="12"/>
  <c r="C5" i="12"/>
  <c r="G5" i="12"/>
  <c r="G4" i="12" s="1"/>
  <c r="K5" i="12"/>
  <c r="K4" i="12" s="1"/>
  <c r="B101" i="11"/>
  <c r="F5" i="11"/>
  <c r="J5" i="11"/>
  <c r="J4" i="11" s="1"/>
  <c r="N5" i="11"/>
  <c r="N4" i="11" s="1"/>
  <c r="F7" i="11"/>
  <c r="B9" i="11"/>
  <c r="B56" i="11"/>
  <c r="B66" i="11"/>
  <c r="B78" i="11"/>
  <c r="B132" i="11"/>
  <c r="B166" i="11"/>
  <c r="B101" i="10"/>
  <c r="G5" i="10"/>
  <c r="G4" i="10" s="1"/>
  <c r="K5" i="10"/>
  <c r="K4" i="10" s="1"/>
  <c r="O5" i="10"/>
  <c r="B9" i="10"/>
  <c r="B56" i="10"/>
  <c r="B66" i="10"/>
  <c r="B78" i="10"/>
  <c r="B102" i="10"/>
  <c r="E131" i="10"/>
  <c r="B166" i="10"/>
  <c r="B101" i="9"/>
  <c r="C55" i="9"/>
  <c r="C65" i="9"/>
  <c r="C77" i="9"/>
  <c r="F5" i="9"/>
  <c r="F4" i="9" s="1"/>
  <c r="J5" i="9"/>
  <c r="J4" i="9" s="1"/>
  <c r="N5" i="9"/>
  <c r="N4" i="9" s="1"/>
  <c r="F7" i="9"/>
  <c r="B9" i="9"/>
  <c r="B56" i="9"/>
  <c r="B66" i="9"/>
  <c r="B78" i="9"/>
  <c r="B102" i="9"/>
  <c r="B132" i="9"/>
  <c r="F131" i="8"/>
  <c r="B8" i="8"/>
  <c r="B101" i="8"/>
  <c r="F5" i="8"/>
  <c r="F4" i="8" s="1"/>
  <c r="J5" i="8"/>
  <c r="J4" i="8" s="1"/>
  <c r="N5" i="8"/>
  <c r="N4" i="8" s="1"/>
  <c r="B9" i="8"/>
  <c r="B56" i="8"/>
  <c r="B66" i="8"/>
  <c r="B78" i="8"/>
  <c r="D131" i="8"/>
  <c r="B166" i="8"/>
  <c r="L4" i="7"/>
  <c r="B101" i="7"/>
  <c r="F5" i="7"/>
  <c r="F4" i="7" s="1"/>
  <c r="J5" i="7"/>
  <c r="J4" i="7" s="1"/>
  <c r="N5" i="7"/>
  <c r="N4" i="7" s="1"/>
  <c r="B9" i="7"/>
  <c r="B56" i="7"/>
  <c r="B66" i="7"/>
  <c r="B78" i="7"/>
  <c r="B102" i="7"/>
  <c r="B132" i="7"/>
  <c r="O101" i="6"/>
  <c r="F5" i="6"/>
  <c r="F4" i="6" s="1"/>
  <c r="J5" i="6"/>
  <c r="J4" i="6" s="1"/>
  <c r="N5" i="6"/>
  <c r="N4" i="6" s="1"/>
  <c r="B9" i="6"/>
  <c r="B56" i="6"/>
  <c r="B66" i="6"/>
  <c r="B78" i="6"/>
  <c r="B102" i="6"/>
  <c r="B132" i="6"/>
  <c r="O8" i="6"/>
  <c r="C5" i="6"/>
  <c r="G5" i="6"/>
  <c r="G4" i="6" s="1"/>
  <c r="K5" i="6"/>
  <c r="K4" i="6" s="1"/>
  <c r="O131" i="5"/>
  <c r="B101" i="5"/>
  <c r="F5" i="5"/>
  <c r="J5" i="5"/>
  <c r="J4" i="5" s="1"/>
  <c r="N5" i="5"/>
  <c r="N4" i="5" s="1"/>
  <c r="B9" i="5"/>
  <c r="B56" i="5"/>
  <c r="B66" i="5"/>
  <c r="B78" i="5"/>
  <c r="B102" i="5"/>
  <c r="B132" i="5"/>
  <c r="B166" i="5"/>
  <c r="C79" i="2"/>
  <c r="O176" i="4"/>
  <c r="B176" i="4"/>
  <c r="E174" i="18" s="1"/>
  <c r="O175" i="4"/>
  <c r="B175" i="4"/>
  <c r="E173" i="18" s="1"/>
  <c r="O174" i="4"/>
  <c r="B174" i="4"/>
  <c r="O173" i="4"/>
  <c r="B173" i="4"/>
  <c r="O172" i="4"/>
  <c r="B172" i="4"/>
  <c r="E170" i="18" s="1"/>
  <c r="O171" i="4"/>
  <c r="B171" i="4"/>
  <c r="E169" i="18" s="1"/>
  <c r="O170" i="4"/>
  <c r="B170" i="4"/>
  <c r="E168" i="18" s="1"/>
  <c r="O169" i="4"/>
  <c r="B169" i="4"/>
  <c r="E167" i="18" s="1"/>
  <c r="O168" i="4"/>
  <c r="B168" i="4"/>
  <c r="E166" i="18" s="1"/>
  <c r="O167" i="4"/>
  <c r="B167" i="4"/>
  <c r="E165" i="18" s="1"/>
  <c r="N166" i="4"/>
  <c r="M166" i="4"/>
  <c r="L166" i="4"/>
  <c r="K166" i="4"/>
  <c r="J166" i="4"/>
  <c r="I166" i="4"/>
  <c r="H166" i="4"/>
  <c r="G166" i="4"/>
  <c r="F166" i="4"/>
  <c r="E166" i="4"/>
  <c r="D166" i="4"/>
  <c r="C166" i="4"/>
  <c r="O165" i="4"/>
  <c r="B165" i="4"/>
  <c r="O164" i="4"/>
  <c r="B164" i="4"/>
  <c r="O163" i="4"/>
  <c r="B163" i="4"/>
  <c r="O162" i="4"/>
  <c r="B162" i="4"/>
  <c r="O161" i="4"/>
  <c r="B161" i="4"/>
  <c r="O160" i="4"/>
  <c r="B160" i="4"/>
  <c r="O159" i="4"/>
  <c r="B159" i="4"/>
  <c r="O158" i="4"/>
  <c r="B158" i="4"/>
  <c r="O157" i="4"/>
  <c r="B157" i="4"/>
  <c r="O156" i="4"/>
  <c r="B156" i="4"/>
  <c r="O155" i="4"/>
  <c r="B155" i="4"/>
  <c r="O154" i="4"/>
  <c r="B154" i="4"/>
  <c r="O153" i="4"/>
  <c r="B153" i="4"/>
  <c r="O152" i="4"/>
  <c r="B152" i="4"/>
  <c r="O151" i="4"/>
  <c r="B151" i="4"/>
  <c r="O150" i="4"/>
  <c r="B150" i="4"/>
  <c r="O149" i="4"/>
  <c r="B149" i="4"/>
  <c r="O148" i="4"/>
  <c r="B148" i="4"/>
  <c r="O147" i="4"/>
  <c r="B147" i="4"/>
  <c r="O146" i="4"/>
  <c r="B146" i="4"/>
  <c r="O145" i="4"/>
  <c r="B145" i="4"/>
  <c r="O144" i="4"/>
  <c r="B144" i="4"/>
  <c r="O143" i="4"/>
  <c r="B143" i="4"/>
  <c r="O142" i="4"/>
  <c r="B142" i="4"/>
  <c r="O141" i="4"/>
  <c r="B141" i="4"/>
  <c r="O140" i="4"/>
  <c r="B140" i="4"/>
  <c r="O139" i="4"/>
  <c r="B139" i="4"/>
  <c r="O138" i="4"/>
  <c r="B138" i="4"/>
  <c r="O137" i="4"/>
  <c r="B137" i="4"/>
  <c r="O136" i="4"/>
  <c r="B136" i="4"/>
  <c r="O135" i="4"/>
  <c r="B135" i="4"/>
  <c r="O134" i="4"/>
  <c r="B134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N132" i="4"/>
  <c r="M132" i="4"/>
  <c r="M131" i="4" s="1"/>
  <c r="L132" i="4"/>
  <c r="L131" i="4" s="1"/>
  <c r="K132" i="4"/>
  <c r="J132" i="4"/>
  <c r="J131" i="4" s="1"/>
  <c r="I132" i="4"/>
  <c r="I131" i="4" s="1"/>
  <c r="H132" i="4"/>
  <c r="H131" i="4" s="1"/>
  <c r="G132" i="4"/>
  <c r="G131" i="4" s="1"/>
  <c r="F132" i="4"/>
  <c r="F131" i="4" s="1"/>
  <c r="E132" i="4"/>
  <c r="E131" i="4" s="1"/>
  <c r="D132" i="4"/>
  <c r="C132" i="4"/>
  <c r="N131" i="4"/>
  <c r="K131" i="4"/>
  <c r="O130" i="4"/>
  <c r="B130" i="4"/>
  <c r="E128" i="18" s="1"/>
  <c r="O129" i="4"/>
  <c r="B129" i="4"/>
  <c r="E127" i="18" s="1"/>
  <c r="O128" i="4"/>
  <c r="B128" i="4"/>
  <c r="E126" i="18" s="1"/>
  <c r="O127" i="4"/>
  <c r="B127" i="4"/>
  <c r="E125" i="18" s="1"/>
  <c r="O126" i="4"/>
  <c r="B126" i="4"/>
  <c r="E124" i="18" s="1"/>
  <c r="O125" i="4"/>
  <c r="B125" i="4"/>
  <c r="E123" i="18" s="1"/>
  <c r="O124" i="4"/>
  <c r="B124" i="4"/>
  <c r="E122" i="18" s="1"/>
  <c r="O123" i="4"/>
  <c r="B123" i="4"/>
  <c r="E121" i="18" s="1"/>
  <c r="O122" i="4"/>
  <c r="B122" i="4"/>
  <c r="E120" i="18" s="1"/>
  <c r="O121" i="4"/>
  <c r="B121" i="4"/>
  <c r="E119" i="18" s="1"/>
  <c r="O120" i="4"/>
  <c r="B120" i="4"/>
  <c r="E118" i="18" s="1"/>
  <c r="O119" i="4"/>
  <c r="B119" i="4"/>
  <c r="E117" i="18" s="1"/>
  <c r="O118" i="4"/>
  <c r="B118" i="4"/>
  <c r="E116" i="18" s="1"/>
  <c r="O117" i="4"/>
  <c r="B117" i="4"/>
  <c r="E115" i="18" s="1"/>
  <c r="O116" i="4"/>
  <c r="B116" i="4"/>
  <c r="E114" i="18" s="1"/>
  <c r="O115" i="4"/>
  <c r="B115" i="4"/>
  <c r="E113" i="18" s="1"/>
  <c r="O114" i="4"/>
  <c r="B114" i="4"/>
  <c r="E112" i="18" s="1"/>
  <c r="E100" i="18" s="1"/>
  <c r="O113" i="4"/>
  <c r="B113" i="4"/>
  <c r="E111" i="18" s="1"/>
  <c r="O112" i="4"/>
  <c r="B112" i="4"/>
  <c r="E110" i="18" s="1"/>
  <c r="O111" i="4"/>
  <c r="B111" i="4"/>
  <c r="E109" i="18" s="1"/>
  <c r="O110" i="4"/>
  <c r="B110" i="4"/>
  <c r="E108" i="18" s="1"/>
  <c r="O109" i="4"/>
  <c r="B109" i="4"/>
  <c r="E107" i="18" s="1"/>
  <c r="O108" i="4"/>
  <c r="B108" i="4"/>
  <c r="E106" i="18" s="1"/>
  <c r="O107" i="4"/>
  <c r="B107" i="4"/>
  <c r="E105" i="18" s="1"/>
  <c r="O106" i="4"/>
  <c r="B106" i="4"/>
  <c r="E104" i="18" s="1"/>
  <c r="O105" i="4"/>
  <c r="B105" i="4"/>
  <c r="E103" i="18" s="1"/>
  <c r="O104" i="4"/>
  <c r="B104" i="4"/>
  <c r="E102" i="18" s="1"/>
  <c r="O103" i="4"/>
  <c r="B103" i="4"/>
  <c r="E101" i="18" s="1"/>
  <c r="N102" i="4"/>
  <c r="M102" i="4"/>
  <c r="L102" i="4"/>
  <c r="L6" i="4" s="1"/>
  <c r="K102" i="4"/>
  <c r="J102" i="4"/>
  <c r="I102" i="4"/>
  <c r="H102" i="4"/>
  <c r="G102" i="4"/>
  <c r="F102" i="4"/>
  <c r="E102" i="4"/>
  <c r="D102" i="4"/>
  <c r="C102" i="4"/>
  <c r="N101" i="4"/>
  <c r="N100" i="4" s="1"/>
  <c r="M101" i="4"/>
  <c r="M100" i="4" s="1"/>
  <c r="L101" i="4"/>
  <c r="L100" i="4" s="1"/>
  <c r="K101" i="4"/>
  <c r="K100" i="4" s="1"/>
  <c r="J101" i="4"/>
  <c r="J100" i="4" s="1"/>
  <c r="I101" i="4"/>
  <c r="I100" i="4" s="1"/>
  <c r="H101" i="4"/>
  <c r="G101" i="4"/>
  <c r="G100" i="4" s="1"/>
  <c r="F101" i="4"/>
  <c r="E101" i="4"/>
  <c r="E100" i="4" s="1"/>
  <c r="D101" i="4"/>
  <c r="D100" i="4" s="1"/>
  <c r="C101" i="4"/>
  <c r="O99" i="4"/>
  <c r="B99" i="4"/>
  <c r="O98" i="4"/>
  <c r="B98" i="4"/>
  <c r="O97" i="4"/>
  <c r="B97" i="4"/>
  <c r="O96" i="4"/>
  <c r="B96" i="4"/>
  <c r="O95" i="4"/>
  <c r="B95" i="4"/>
  <c r="O94" i="4"/>
  <c r="B94" i="4"/>
  <c r="E93" i="18" s="1"/>
  <c r="O93" i="4"/>
  <c r="B93" i="4"/>
  <c r="E92" i="18" s="1"/>
  <c r="O92" i="4"/>
  <c r="B92" i="4"/>
  <c r="E91" i="18" s="1"/>
  <c r="O91" i="4"/>
  <c r="B91" i="4"/>
  <c r="E90" i="18" s="1"/>
  <c r="O90" i="4"/>
  <c r="B90" i="4"/>
  <c r="E89" i="18" s="1"/>
  <c r="O89" i="4"/>
  <c r="B89" i="4"/>
  <c r="E88" i="18" s="1"/>
  <c r="O88" i="4"/>
  <c r="B88" i="4"/>
  <c r="E87" i="18" s="1"/>
  <c r="O87" i="4"/>
  <c r="B87" i="4"/>
  <c r="E86" i="18" s="1"/>
  <c r="O86" i="4"/>
  <c r="B86" i="4"/>
  <c r="E85" i="18" s="1"/>
  <c r="O85" i="4"/>
  <c r="B85" i="4"/>
  <c r="E84" i="18" s="1"/>
  <c r="O84" i="4"/>
  <c r="B84" i="4"/>
  <c r="E83" i="18" s="1"/>
  <c r="O83" i="4"/>
  <c r="B83" i="4"/>
  <c r="E82" i="18" s="1"/>
  <c r="O82" i="4"/>
  <c r="B82" i="4"/>
  <c r="E81" i="18" s="1"/>
  <c r="O81" i="4"/>
  <c r="B81" i="4"/>
  <c r="O80" i="4"/>
  <c r="B80" i="4"/>
  <c r="E79" i="18" s="1"/>
  <c r="N79" i="4"/>
  <c r="M79" i="4"/>
  <c r="M6" i="4" s="1"/>
  <c r="L79" i="4"/>
  <c r="K79" i="4"/>
  <c r="J79" i="4"/>
  <c r="I79" i="4"/>
  <c r="I6" i="4" s="1"/>
  <c r="H79" i="4"/>
  <c r="G79" i="4"/>
  <c r="F79" i="4"/>
  <c r="E79" i="4"/>
  <c r="D79" i="4"/>
  <c r="C79" i="4"/>
  <c r="N78" i="4"/>
  <c r="M78" i="4"/>
  <c r="M77" i="4" s="1"/>
  <c r="L78" i="4"/>
  <c r="L77" i="4" s="1"/>
  <c r="K78" i="4"/>
  <c r="J78" i="4"/>
  <c r="J77" i="4" s="1"/>
  <c r="I78" i="4"/>
  <c r="I77" i="4" s="1"/>
  <c r="H78" i="4"/>
  <c r="G78" i="4"/>
  <c r="F78" i="4"/>
  <c r="F77" i="4" s="1"/>
  <c r="E78" i="4"/>
  <c r="E77" i="4" s="1"/>
  <c r="D78" i="4"/>
  <c r="C78" i="4"/>
  <c r="C77" i="4" s="1"/>
  <c r="N77" i="4"/>
  <c r="K77" i="4"/>
  <c r="G77" i="4"/>
  <c r="O76" i="4"/>
  <c r="B76" i="4"/>
  <c r="O75" i="4"/>
  <c r="B75" i="4"/>
  <c r="O74" i="4"/>
  <c r="B74" i="4"/>
  <c r="E73" i="18" s="1"/>
  <c r="O73" i="4"/>
  <c r="B73" i="4"/>
  <c r="O72" i="4"/>
  <c r="B72" i="4"/>
  <c r="O71" i="4"/>
  <c r="B73" i="1" s="1"/>
  <c r="B71" i="4"/>
  <c r="E70" i="18" s="1"/>
  <c r="O70" i="4"/>
  <c r="O72" i="1" s="1"/>
  <c r="B70" i="4"/>
  <c r="E69" i="18" s="1"/>
  <c r="O69" i="4"/>
  <c r="O71" i="1" s="1"/>
  <c r="B69" i="4"/>
  <c r="O68" i="4"/>
  <c r="B68" i="4"/>
  <c r="N67" i="4"/>
  <c r="M67" i="4"/>
  <c r="L67" i="4"/>
  <c r="K67" i="4"/>
  <c r="J67" i="4"/>
  <c r="I67" i="4"/>
  <c r="H67" i="4"/>
  <c r="G67" i="4"/>
  <c r="F67" i="4"/>
  <c r="E67" i="4"/>
  <c r="D67" i="4"/>
  <c r="C67" i="4"/>
  <c r="N66" i="4"/>
  <c r="M66" i="4"/>
  <c r="M65" i="4" s="1"/>
  <c r="L66" i="4"/>
  <c r="L65" i="4" s="1"/>
  <c r="K66" i="4"/>
  <c r="K65" i="4" s="1"/>
  <c r="J66" i="4"/>
  <c r="I66" i="4"/>
  <c r="H66" i="4"/>
  <c r="G66" i="4"/>
  <c r="G65" i="4" s="1"/>
  <c r="F66" i="4"/>
  <c r="E66" i="4"/>
  <c r="D66" i="4"/>
  <c r="C66" i="4"/>
  <c r="C65" i="4" s="1"/>
  <c r="N65" i="4"/>
  <c r="O64" i="4"/>
  <c r="B64" i="4"/>
  <c r="E63" i="18" s="1"/>
  <c r="O63" i="4"/>
  <c r="B63" i="4"/>
  <c r="E62" i="18" s="1"/>
  <c r="O62" i="4"/>
  <c r="B62" i="4"/>
  <c r="E61" i="18" s="1"/>
  <c r="O61" i="4"/>
  <c r="B61" i="4"/>
  <c r="E60" i="18" s="1"/>
  <c r="O60" i="4"/>
  <c r="B62" i="1" s="1"/>
  <c r="B60" i="4"/>
  <c r="E59" i="18" s="1"/>
  <c r="O59" i="4"/>
  <c r="B59" i="4"/>
  <c r="E58" i="18" s="1"/>
  <c r="O58" i="4"/>
  <c r="B58" i="4"/>
  <c r="N57" i="4"/>
  <c r="N55" i="4" s="1"/>
  <c r="M57" i="4"/>
  <c r="L57" i="4"/>
  <c r="K57" i="4"/>
  <c r="J57" i="4"/>
  <c r="J6" i="4" s="1"/>
  <c r="I57" i="4"/>
  <c r="H57" i="4"/>
  <c r="G57" i="4"/>
  <c r="F57" i="4"/>
  <c r="F55" i="4" s="1"/>
  <c r="E57" i="4"/>
  <c r="D57" i="4"/>
  <c r="C57" i="4"/>
  <c r="N56" i="4"/>
  <c r="M56" i="4"/>
  <c r="M55" i="4" s="1"/>
  <c r="L56" i="4"/>
  <c r="K56" i="4"/>
  <c r="K55" i="4" s="1"/>
  <c r="J56" i="4"/>
  <c r="I56" i="4"/>
  <c r="I55" i="4" s="1"/>
  <c r="H56" i="4"/>
  <c r="G56" i="4"/>
  <c r="G55" i="4" s="1"/>
  <c r="F56" i="4"/>
  <c r="E56" i="4"/>
  <c r="E55" i="4" s="1"/>
  <c r="D56" i="4"/>
  <c r="C56" i="4"/>
  <c r="O54" i="4"/>
  <c r="B54" i="1" s="1"/>
  <c r="B54" i="4"/>
  <c r="E53" i="18" s="1"/>
  <c r="O53" i="4"/>
  <c r="O53" i="1" s="1"/>
  <c r="B53" i="4"/>
  <c r="E52" i="18" s="1"/>
  <c r="O52" i="4"/>
  <c r="O52" i="1" s="1"/>
  <c r="B52" i="4"/>
  <c r="E51" i="18" s="1"/>
  <c r="O51" i="4"/>
  <c r="B51" i="1" s="1"/>
  <c r="B51" i="4"/>
  <c r="E50" i="18" s="1"/>
  <c r="O50" i="4"/>
  <c r="O50" i="1" s="1"/>
  <c r="B50" i="4"/>
  <c r="E49" i="18" s="1"/>
  <c r="O49" i="4"/>
  <c r="O49" i="1" s="1"/>
  <c r="B49" i="4"/>
  <c r="E48" i="18" s="1"/>
  <c r="O48" i="4"/>
  <c r="O48" i="1" s="1"/>
  <c r="B48" i="4"/>
  <c r="E47" i="18" s="1"/>
  <c r="O47" i="4"/>
  <c r="B47" i="1" s="1"/>
  <c r="B47" i="4"/>
  <c r="E46" i="18" s="1"/>
  <c r="O46" i="4"/>
  <c r="O46" i="1" s="1"/>
  <c r="B46" i="4"/>
  <c r="E45" i="18" s="1"/>
  <c r="O45" i="4"/>
  <c r="B45" i="1" s="1"/>
  <c r="B45" i="4"/>
  <c r="E44" i="18" s="1"/>
  <c r="O44" i="4"/>
  <c r="O44" i="1" s="1"/>
  <c r="B44" i="4"/>
  <c r="E43" i="18" s="1"/>
  <c r="O43" i="4"/>
  <c r="O43" i="1" s="1"/>
  <c r="B43" i="4"/>
  <c r="E42" i="18" s="1"/>
  <c r="O42" i="4"/>
  <c r="B42" i="1" s="1"/>
  <c r="B42" i="4"/>
  <c r="E41" i="18" s="1"/>
  <c r="N41" i="4"/>
  <c r="M41" i="4"/>
  <c r="L41" i="4"/>
  <c r="K41" i="4"/>
  <c r="K5" i="4" s="1"/>
  <c r="J41" i="4"/>
  <c r="I41" i="4"/>
  <c r="H41" i="4"/>
  <c r="G41" i="4"/>
  <c r="F41" i="4"/>
  <c r="E41" i="4"/>
  <c r="D41" i="4"/>
  <c r="C41" i="4"/>
  <c r="O40" i="4"/>
  <c r="O40" i="1" s="1"/>
  <c r="B40" i="4"/>
  <c r="E39" i="18" s="1"/>
  <c r="O39" i="4"/>
  <c r="B39" i="4"/>
  <c r="E38" i="18" s="1"/>
  <c r="O38" i="4"/>
  <c r="B38" i="4"/>
  <c r="E37" i="18" s="1"/>
  <c r="O37" i="4"/>
  <c r="O37" i="1" s="1"/>
  <c r="B37" i="4"/>
  <c r="O36" i="4"/>
  <c r="O36" i="1" s="1"/>
  <c r="B36" i="4"/>
  <c r="O35" i="4"/>
  <c r="B35" i="4"/>
  <c r="E34" i="18" s="1"/>
  <c r="O34" i="4"/>
  <c r="B34" i="4"/>
  <c r="O33" i="4"/>
  <c r="B33" i="4"/>
  <c r="O32" i="4"/>
  <c r="B32" i="4"/>
  <c r="O31" i="4"/>
  <c r="B31" i="4"/>
  <c r="E30" i="18" s="1"/>
  <c r="O30" i="4"/>
  <c r="B30" i="4"/>
  <c r="E29" i="18" s="1"/>
  <c r="O29" i="4"/>
  <c r="B29" i="4"/>
  <c r="E28" i="18" s="1"/>
  <c r="O28" i="4"/>
  <c r="B28" i="4"/>
  <c r="E27" i="18" s="1"/>
  <c r="O27" i="4"/>
  <c r="B27" i="4"/>
  <c r="E26" i="18" s="1"/>
  <c r="O26" i="4"/>
  <c r="B26" i="4"/>
  <c r="E25" i="18" s="1"/>
  <c r="O25" i="4"/>
  <c r="B25" i="4"/>
  <c r="E24" i="18" s="1"/>
  <c r="O24" i="4"/>
  <c r="B24" i="4"/>
  <c r="E23" i="18" s="1"/>
  <c r="O23" i="4"/>
  <c r="B23" i="4"/>
  <c r="E22" i="18" s="1"/>
  <c r="O22" i="4"/>
  <c r="B22" i="4"/>
  <c r="O21" i="4"/>
  <c r="B21" i="4"/>
  <c r="O20" i="4"/>
  <c r="B20" i="4"/>
  <c r="E19" i="18" s="1"/>
  <c r="O19" i="4"/>
  <c r="B19" i="4"/>
  <c r="O18" i="4"/>
  <c r="B18" i="4"/>
  <c r="O17" i="4"/>
  <c r="B17" i="4"/>
  <c r="O16" i="4"/>
  <c r="B16" i="4"/>
  <c r="E15" i="18" s="1"/>
  <c r="O15" i="4"/>
  <c r="B15" i="4"/>
  <c r="O14" i="4"/>
  <c r="B14" i="4"/>
  <c r="O13" i="4"/>
  <c r="B13" i="4"/>
  <c r="O12" i="4"/>
  <c r="B12" i="4"/>
  <c r="O11" i="4"/>
  <c r="B11" i="4"/>
  <c r="E10" i="18" s="1"/>
  <c r="O10" i="4"/>
  <c r="B10" i="4"/>
  <c r="E9" i="18" s="1"/>
  <c r="K6" i="4"/>
  <c r="G6" i="4"/>
  <c r="N8" i="4"/>
  <c r="M8" i="4"/>
  <c r="M7" i="4" s="1"/>
  <c r="L8" i="4"/>
  <c r="L7" i="4" s="1"/>
  <c r="K8" i="4"/>
  <c r="J8" i="4"/>
  <c r="J7" i="4" s="1"/>
  <c r="I8" i="4"/>
  <c r="I7" i="4" s="1"/>
  <c r="H8" i="4"/>
  <c r="G8" i="4"/>
  <c r="G7" i="4" s="1"/>
  <c r="F8" i="4"/>
  <c r="E8" i="4"/>
  <c r="E7" i="4" s="1"/>
  <c r="D8" i="4"/>
  <c r="C8" i="4"/>
  <c r="N7" i="4"/>
  <c r="K7" i="4"/>
  <c r="N5" i="4"/>
  <c r="N57" i="3"/>
  <c r="M57" i="3"/>
  <c r="L57" i="3"/>
  <c r="K57" i="3"/>
  <c r="J57" i="3"/>
  <c r="I57" i="3"/>
  <c r="H57" i="3"/>
  <c r="G57" i="3"/>
  <c r="F57" i="3"/>
  <c r="E57" i="3"/>
  <c r="D57" i="3"/>
  <c r="C57" i="3"/>
  <c r="N56" i="3"/>
  <c r="N55" i="3" s="1"/>
  <c r="M56" i="3"/>
  <c r="M55" i="3" s="1"/>
  <c r="L56" i="3"/>
  <c r="L55" i="3" s="1"/>
  <c r="K56" i="3"/>
  <c r="K55" i="3" s="1"/>
  <c r="J56" i="3"/>
  <c r="J55" i="3" s="1"/>
  <c r="I56" i="3"/>
  <c r="I55" i="3" s="1"/>
  <c r="H56" i="3"/>
  <c r="H55" i="3" s="1"/>
  <c r="G56" i="3"/>
  <c r="F56" i="3"/>
  <c r="F55" i="3" s="1"/>
  <c r="E56" i="3"/>
  <c r="E55" i="3" s="1"/>
  <c r="D56" i="3"/>
  <c r="D55" i="3" s="1"/>
  <c r="C56" i="3"/>
  <c r="G55" i="3"/>
  <c r="O64" i="3"/>
  <c r="B64" i="3"/>
  <c r="D63" i="18" s="1"/>
  <c r="O63" i="3"/>
  <c r="B63" i="3"/>
  <c r="D57" i="2"/>
  <c r="E57" i="2"/>
  <c r="F57" i="2"/>
  <c r="G57" i="2"/>
  <c r="H57" i="2"/>
  <c r="I57" i="2"/>
  <c r="J57" i="2"/>
  <c r="K57" i="2"/>
  <c r="L57" i="2"/>
  <c r="M57" i="2"/>
  <c r="N57" i="2"/>
  <c r="C57" i="2"/>
  <c r="D56" i="2"/>
  <c r="E56" i="2"/>
  <c r="E55" i="2" s="1"/>
  <c r="F56" i="2"/>
  <c r="F55" i="2" s="1"/>
  <c r="G56" i="2"/>
  <c r="G55" i="2" s="1"/>
  <c r="H56" i="2"/>
  <c r="I56" i="2"/>
  <c r="I55" i="2" s="1"/>
  <c r="J56" i="2"/>
  <c r="J55" i="2" s="1"/>
  <c r="K56" i="2"/>
  <c r="K55" i="2" s="1"/>
  <c r="L56" i="2"/>
  <c r="L55" i="2" s="1"/>
  <c r="M56" i="2"/>
  <c r="M55" i="2" s="1"/>
  <c r="N56" i="2"/>
  <c r="N55" i="2" s="1"/>
  <c r="C56" i="2"/>
  <c r="O63" i="2"/>
  <c r="O64" i="2"/>
  <c r="B63" i="2"/>
  <c r="C62" i="18" s="1"/>
  <c r="B64" i="2"/>
  <c r="C63" i="18" s="1"/>
  <c r="B63" i="18" s="1"/>
  <c r="B98" i="2"/>
  <c r="O98" i="2"/>
  <c r="K130" i="18" l="1"/>
  <c r="K8" i="18"/>
  <c r="B55" i="10"/>
  <c r="B100" i="10"/>
  <c r="B131" i="10"/>
  <c r="B6" i="10"/>
  <c r="O4" i="10"/>
  <c r="K131" i="18"/>
  <c r="P55" i="10"/>
  <c r="E96" i="18"/>
  <c r="D95" i="19"/>
  <c r="E133" i="18"/>
  <c r="G132" i="19"/>
  <c r="E135" i="18"/>
  <c r="G134" i="19"/>
  <c r="E141" i="18"/>
  <c r="G140" i="19"/>
  <c r="E147" i="18"/>
  <c r="G146" i="19"/>
  <c r="E153" i="18"/>
  <c r="G152" i="19"/>
  <c r="E155" i="18"/>
  <c r="G154" i="19"/>
  <c r="E161" i="18"/>
  <c r="G160" i="19"/>
  <c r="E172" i="18"/>
  <c r="H171" i="19"/>
  <c r="H5" i="19" s="1"/>
  <c r="J5" i="18"/>
  <c r="K66" i="18"/>
  <c r="N6" i="4"/>
  <c r="E4" i="5"/>
  <c r="O55" i="6"/>
  <c r="B55" i="16"/>
  <c r="B77" i="15"/>
  <c r="B55" i="12"/>
  <c r="O55" i="7"/>
  <c r="K7" i="18"/>
  <c r="O7" i="18"/>
  <c r="N7" i="18"/>
  <c r="L5" i="18"/>
  <c r="G66" i="18"/>
  <c r="G7" i="18"/>
  <c r="H66" i="18"/>
  <c r="H40" i="18"/>
  <c r="K77" i="18"/>
  <c r="M55" i="18"/>
  <c r="N77" i="18"/>
  <c r="Q7" i="18"/>
  <c r="P130" i="18"/>
  <c r="L78" i="18"/>
  <c r="J130" i="18"/>
  <c r="I131" i="18"/>
  <c r="I5" i="18" s="1"/>
  <c r="R78" i="18"/>
  <c r="L130" i="18"/>
  <c r="R77" i="19"/>
  <c r="N4" i="4"/>
  <c r="B57" i="4"/>
  <c r="E97" i="18"/>
  <c r="X96" i="19"/>
  <c r="X4" i="19" s="1"/>
  <c r="X3" i="19" s="1"/>
  <c r="E137" i="18"/>
  <c r="G136" i="19"/>
  <c r="E145" i="18"/>
  <c r="G144" i="19"/>
  <c r="E149" i="18"/>
  <c r="G148" i="19"/>
  <c r="E157" i="18"/>
  <c r="G156" i="19"/>
  <c r="G4" i="11"/>
  <c r="O130" i="18"/>
  <c r="E95" i="18"/>
  <c r="D94" i="19"/>
  <c r="E132" i="18"/>
  <c r="G131" i="19"/>
  <c r="E134" i="18"/>
  <c r="G133" i="19"/>
  <c r="E136" i="18"/>
  <c r="G135" i="19"/>
  <c r="E138" i="18"/>
  <c r="G137" i="19"/>
  <c r="E140" i="18"/>
  <c r="G139" i="19"/>
  <c r="E142" i="18"/>
  <c r="G141" i="19"/>
  <c r="E144" i="18"/>
  <c r="G143" i="19"/>
  <c r="E146" i="18"/>
  <c r="G145" i="19"/>
  <c r="E148" i="18"/>
  <c r="G147" i="19"/>
  <c r="E150" i="18"/>
  <c r="G149" i="19"/>
  <c r="E152" i="18"/>
  <c r="G151" i="19"/>
  <c r="E154" i="18"/>
  <c r="G153" i="19"/>
  <c r="E156" i="18"/>
  <c r="G155" i="19"/>
  <c r="E158" i="18"/>
  <c r="G157" i="19"/>
  <c r="E160" i="18"/>
  <c r="G159" i="19"/>
  <c r="E162" i="18"/>
  <c r="G161" i="19"/>
  <c r="E171" i="18"/>
  <c r="H170" i="19"/>
  <c r="H4" i="19" s="1"/>
  <c r="H3" i="19" s="1"/>
  <c r="F4" i="11"/>
  <c r="D4" i="5"/>
  <c r="E4" i="16"/>
  <c r="B77" i="16"/>
  <c r="O7" i="17"/>
  <c r="O100" i="14"/>
  <c r="O65" i="12"/>
  <c r="B7" i="8"/>
  <c r="B131" i="7"/>
  <c r="G77" i="18"/>
  <c r="L77" i="18"/>
  <c r="L7" i="18"/>
  <c r="N66" i="18"/>
  <c r="O66" i="18"/>
  <c r="O5" i="18" s="1"/>
  <c r="P55" i="18"/>
  <c r="Q130" i="18"/>
  <c r="K78" i="18"/>
  <c r="F131" i="18"/>
  <c r="F5" i="18" s="1"/>
  <c r="N78" i="18"/>
  <c r="D62" i="18"/>
  <c r="C62" i="19"/>
  <c r="C56" i="19" s="1"/>
  <c r="E94" i="18"/>
  <c r="E78" i="18" s="1"/>
  <c r="D93" i="19"/>
  <c r="E139" i="18"/>
  <c r="G138" i="19"/>
  <c r="E143" i="18"/>
  <c r="G142" i="19"/>
  <c r="E151" i="18"/>
  <c r="G150" i="19"/>
  <c r="E159" i="18"/>
  <c r="E131" i="18" s="1"/>
  <c r="G158" i="19"/>
  <c r="E163" i="18"/>
  <c r="G162" i="19"/>
  <c r="N130" i="18"/>
  <c r="E56" i="18"/>
  <c r="G4" i="15"/>
  <c r="G4" i="16"/>
  <c r="O131" i="12"/>
  <c r="P7" i="18"/>
  <c r="M7" i="18"/>
  <c r="O65" i="18"/>
  <c r="R66" i="18"/>
  <c r="R5" i="18" s="1"/>
  <c r="F66" i="18"/>
  <c r="Q77" i="19"/>
  <c r="M131" i="18"/>
  <c r="G130" i="18"/>
  <c r="N77" i="19"/>
  <c r="N5" i="18"/>
  <c r="L7" i="19"/>
  <c r="T7" i="19"/>
  <c r="T6" i="19" s="1"/>
  <c r="Q6" i="19"/>
  <c r="U40" i="19"/>
  <c r="P7" i="19"/>
  <c r="U7" i="19"/>
  <c r="W6" i="19"/>
  <c r="K7" i="19"/>
  <c r="L40" i="19"/>
  <c r="L8" i="19"/>
  <c r="R7" i="19"/>
  <c r="O7" i="19"/>
  <c r="V7" i="19"/>
  <c r="N6" i="19"/>
  <c r="K55" i="18"/>
  <c r="K54" i="18" s="1"/>
  <c r="C56" i="18"/>
  <c r="B56" i="18" s="1"/>
  <c r="E99" i="18"/>
  <c r="H8" i="18"/>
  <c r="H65" i="18"/>
  <c r="H55" i="18"/>
  <c r="G8" i="18"/>
  <c r="G5" i="18" s="1"/>
  <c r="G65" i="18"/>
  <c r="M77" i="18"/>
  <c r="M65" i="18"/>
  <c r="P8" i="18"/>
  <c r="P5" i="18" s="1"/>
  <c r="Q55" i="18"/>
  <c r="I55" i="18"/>
  <c r="I54" i="18" s="1"/>
  <c r="P77" i="18"/>
  <c r="Q5" i="18"/>
  <c r="M5" i="18"/>
  <c r="D56" i="18"/>
  <c r="E40" i="18"/>
  <c r="I7" i="18"/>
  <c r="H77" i="18"/>
  <c r="K65" i="18"/>
  <c r="M40" i="18"/>
  <c r="N65" i="18"/>
  <c r="E33" i="18"/>
  <c r="B100" i="14"/>
  <c r="B131" i="12"/>
  <c r="O77" i="12"/>
  <c r="B100" i="11"/>
  <c r="P100" i="10"/>
  <c r="B77" i="10"/>
  <c r="B65" i="10"/>
  <c r="B100" i="9"/>
  <c r="E4" i="8"/>
  <c r="O77" i="8"/>
  <c r="O65" i="8"/>
  <c r="D4" i="7"/>
  <c r="O77" i="7"/>
  <c r="B65" i="7"/>
  <c r="O100" i="6"/>
  <c r="D4" i="17"/>
  <c r="I4" i="10"/>
  <c r="H4" i="10"/>
  <c r="D4" i="8"/>
  <c r="O77" i="15"/>
  <c r="B65" i="8"/>
  <c r="O57" i="3"/>
  <c r="M54" i="18"/>
  <c r="O55" i="12"/>
  <c r="H54" i="18"/>
  <c r="P54" i="18"/>
  <c r="O54" i="18"/>
  <c r="B55" i="17"/>
  <c r="O100" i="13"/>
  <c r="O65" i="7"/>
  <c r="B100" i="6"/>
  <c r="F4" i="5"/>
  <c r="O100" i="5"/>
  <c r="D66" i="19"/>
  <c r="E67" i="18"/>
  <c r="D67" i="19"/>
  <c r="E68" i="18"/>
  <c r="D70" i="19"/>
  <c r="E71" i="18"/>
  <c r="E71" i="19"/>
  <c r="E72" i="18"/>
  <c r="D73" i="19"/>
  <c r="E74" i="18"/>
  <c r="D74" i="19"/>
  <c r="E75" i="18"/>
  <c r="B79" i="4"/>
  <c r="D6" i="4"/>
  <c r="E31" i="19"/>
  <c r="E31" i="18"/>
  <c r="H55" i="4"/>
  <c r="J55" i="4"/>
  <c r="L55" i="4"/>
  <c r="O57" i="4"/>
  <c r="J57" i="19"/>
  <c r="E57" i="18"/>
  <c r="E55" i="18" s="1"/>
  <c r="D79" i="19"/>
  <c r="E80" i="18"/>
  <c r="E77" i="18" s="1"/>
  <c r="E6" i="4"/>
  <c r="G5" i="4"/>
  <c r="G4" i="4" s="1"/>
  <c r="B56" i="2"/>
  <c r="H55" i="2"/>
  <c r="O56" i="2"/>
  <c r="C55" i="2"/>
  <c r="D55" i="2"/>
  <c r="B62" i="19"/>
  <c r="B56" i="19" s="1"/>
  <c r="B62" i="18"/>
  <c r="E36" i="19"/>
  <c r="E36" i="18"/>
  <c r="E35" i="18"/>
  <c r="E32" i="18"/>
  <c r="E18" i="19"/>
  <c r="E18" i="18"/>
  <c r="E14" i="18"/>
  <c r="E17" i="19"/>
  <c r="E17" i="18"/>
  <c r="E16" i="18"/>
  <c r="E16" i="19"/>
  <c r="B7" i="12"/>
  <c r="E12" i="18"/>
  <c r="E13" i="19"/>
  <c r="E13" i="18"/>
  <c r="E11" i="18"/>
  <c r="B7" i="5"/>
  <c r="H4" i="6"/>
  <c r="E21" i="18"/>
  <c r="E20" i="18"/>
  <c r="B6" i="7"/>
  <c r="B100" i="7"/>
  <c r="O100" i="7"/>
  <c r="H4" i="7"/>
  <c r="O6" i="7"/>
  <c r="C4" i="7"/>
  <c r="C9" i="21" s="1"/>
  <c r="B77" i="7"/>
  <c r="B7" i="7"/>
  <c r="O131" i="8"/>
  <c r="O100" i="8"/>
  <c r="H4" i="8"/>
  <c r="O6" i="8"/>
  <c r="B100" i="8"/>
  <c r="B6" i="8"/>
  <c r="C4" i="8"/>
  <c r="C10" i="21" s="1"/>
  <c r="B55" i="8"/>
  <c r="O7" i="8"/>
  <c r="O131" i="9"/>
  <c r="B131" i="9"/>
  <c r="O100" i="9"/>
  <c r="O6" i="9"/>
  <c r="H4" i="9"/>
  <c r="B6" i="9"/>
  <c r="C4" i="9"/>
  <c r="C11" i="21" s="1"/>
  <c r="O7" i="9"/>
  <c r="P6" i="10"/>
  <c r="P77" i="10"/>
  <c r="P65" i="10"/>
  <c r="C4" i="10"/>
  <c r="C12" i="21" s="1"/>
  <c r="P7" i="10"/>
  <c r="B131" i="17"/>
  <c r="O55" i="17"/>
  <c r="K4" i="17"/>
  <c r="O100" i="16"/>
  <c r="F4" i="16"/>
  <c r="K4" i="16"/>
  <c r="B131" i="16"/>
  <c r="O100" i="17"/>
  <c r="B100" i="17"/>
  <c r="B65" i="17"/>
  <c r="B131" i="11"/>
  <c r="B6" i="11"/>
  <c r="H4" i="11"/>
  <c r="O131" i="11"/>
  <c r="O100" i="11"/>
  <c r="O6" i="11"/>
  <c r="C4" i="11"/>
  <c r="C13" i="21" s="1"/>
  <c r="B77" i="11"/>
  <c r="O65" i="11"/>
  <c r="B65" i="11"/>
  <c r="O7" i="11"/>
  <c r="O100" i="12"/>
  <c r="B77" i="12"/>
  <c r="B131" i="14"/>
  <c r="B7" i="6"/>
  <c r="O7" i="14"/>
  <c r="B100" i="12"/>
  <c r="B6" i="12"/>
  <c r="H4" i="12"/>
  <c r="O6" i="12"/>
  <c r="O77" i="13"/>
  <c r="E4" i="13"/>
  <c r="O7" i="13"/>
  <c r="L4" i="13"/>
  <c r="O55" i="13"/>
  <c r="B131" i="13"/>
  <c r="H4" i="13"/>
  <c r="B100" i="13"/>
  <c r="B77" i="13"/>
  <c r="O65" i="13"/>
  <c r="B6" i="13"/>
  <c r="B74" i="1"/>
  <c r="C4" i="13"/>
  <c r="C15" i="21" s="1"/>
  <c r="B7" i="13"/>
  <c r="O131" i="14"/>
  <c r="D4" i="14"/>
  <c r="B6" i="14"/>
  <c r="O6" i="14"/>
  <c r="O70" i="1"/>
  <c r="H4" i="14"/>
  <c r="O65" i="14"/>
  <c r="B7" i="17"/>
  <c r="O6" i="17"/>
  <c r="C4" i="17"/>
  <c r="C19" i="21" s="1"/>
  <c r="B77" i="17"/>
  <c r="B6" i="17"/>
  <c r="H4" i="17"/>
  <c r="O65" i="15"/>
  <c r="O55" i="15"/>
  <c r="B7" i="15"/>
  <c r="B100" i="15"/>
  <c r="O7" i="15"/>
  <c r="B131" i="15"/>
  <c r="H4" i="15"/>
  <c r="O100" i="15"/>
  <c r="B6" i="15"/>
  <c r="O6" i="15"/>
  <c r="O131" i="16"/>
  <c r="H4" i="16"/>
  <c r="B6" i="16"/>
  <c r="B100" i="16"/>
  <c r="O77" i="16"/>
  <c r="O6" i="16"/>
  <c r="C4" i="16"/>
  <c r="C18" i="21" s="1"/>
  <c r="B63" i="1"/>
  <c r="O57" i="1"/>
  <c r="O55" i="16"/>
  <c r="B7" i="16"/>
  <c r="O7" i="16"/>
  <c r="B6" i="6"/>
  <c r="O131" i="6"/>
  <c r="O6" i="6"/>
  <c r="B77" i="6"/>
  <c r="B65" i="6"/>
  <c r="B100" i="5"/>
  <c r="H4" i="5"/>
  <c r="B77" i="5"/>
  <c r="O6" i="5"/>
  <c r="B6" i="5"/>
  <c r="O65" i="5"/>
  <c r="B65" i="5"/>
  <c r="B55" i="5"/>
  <c r="C4" i="5"/>
  <c r="C7" i="21" s="1"/>
  <c r="O166" i="4"/>
  <c r="B166" i="4"/>
  <c r="O133" i="4"/>
  <c r="B133" i="4"/>
  <c r="O132" i="4"/>
  <c r="B132" i="4"/>
  <c r="C131" i="4"/>
  <c r="H100" i="4"/>
  <c r="F100" i="4"/>
  <c r="F6" i="4"/>
  <c r="C6" i="4"/>
  <c r="O102" i="4"/>
  <c r="C100" i="4"/>
  <c r="B102" i="4"/>
  <c r="H77" i="4"/>
  <c r="O79" i="4"/>
  <c r="O78" i="4"/>
  <c r="B78" i="4"/>
  <c r="H6" i="4"/>
  <c r="B67" i="4"/>
  <c r="O67" i="4"/>
  <c r="B69" i="1" s="1"/>
  <c r="O73" i="1"/>
  <c r="F65" i="4"/>
  <c r="B72" i="1"/>
  <c r="J65" i="4"/>
  <c r="B71" i="1"/>
  <c r="I65" i="4"/>
  <c r="B66" i="4"/>
  <c r="E65" i="4"/>
  <c r="O66" i="4"/>
  <c r="H65" i="4"/>
  <c r="O64" i="1"/>
  <c r="B64" i="1"/>
  <c r="O62" i="1"/>
  <c r="O56" i="4"/>
  <c r="B56" i="4"/>
  <c r="C55" i="4"/>
  <c r="B49" i="1"/>
  <c r="O47" i="1"/>
  <c r="B48" i="1"/>
  <c r="B53" i="1"/>
  <c r="B52" i="1"/>
  <c r="F5" i="4"/>
  <c r="O54" i="1"/>
  <c r="O51" i="1"/>
  <c r="B50" i="1"/>
  <c r="B46" i="1"/>
  <c r="O45" i="1"/>
  <c r="B44" i="1"/>
  <c r="O41" i="4"/>
  <c r="B43" i="1"/>
  <c r="O42" i="1"/>
  <c r="B41" i="4"/>
  <c r="B40" i="1"/>
  <c r="B37" i="1"/>
  <c r="H7" i="4"/>
  <c r="B36" i="1"/>
  <c r="C7" i="4"/>
  <c r="C5" i="4"/>
  <c r="F7" i="4"/>
  <c r="J5" i="4"/>
  <c r="J4" i="4" s="1"/>
  <c r="O8" i="4"/>
  <c r="B8" i="4"/>
  <c r="C55" i="3"/>
  <c r="O55" i="3" s="1"/>
  <c r="B56" i="3"/>
  <c r="B5" i="17"/>
  <c r="O65" i="17"/>
  <c r="O77" i="17"/>
  <c r="O131" i="17"/>
  <c r="O5" i="17"/>
  <c r="B5" i="16"/>
  <c r="O5" i="16"/>
  <c r="O131" i="15"/>
  <c r="O5" i="15"/>
  <c r="B5" i="15"/>
  <c r="C4" i="15"/>
  <c r="C17" i="21" s="1"/>
  <c r="B7" i="14"/>
  <c r="O5" i="14"/>
  <c r="C4" i="14"/>
  <c r="C16" i="21" s="1"/>
  <c r="B5" i="14"/>
  <c r="O6" i="13"/>
  <c r="O131" i="13"/>
  <c r="D4" i="13"/>
  <c r="B5" i="13"/>
  <c r="O5" i="13"/>
  <c r="O5" i="12"/>
  <c r="B5" i="12"/>
  <c r="C4" i="12"/>
  <c r="C14" i="21" s="1"/>
  <c r="O5" i="11"/>
  <c r="B7" i="11"/>
  <c r="B5" i="11"/>
  <c r="P131" i="10"/>
  <c r="B5" i="10"/>
  <c r="P5" i="10"/>
  <c r="B65" i="9"/>
  <c r="O65" i="9"/>
  <c r="O5" i="9"/>
  <c r="B77" i="9"/>
  <c r="O77" i="9"/>
  <c r="B55" i="9"/>
  <c r="O55" i="9"/>
  <c r="B7" i="9"/>
  <c r="B5" i="9"/>
  <c r="B5" i="8"/>
  <c r="O5" i="8"/>
  <c r="B131" i="8"/>
  <c r="O5" i="7"/>
  <c r="B5" i="7"/>
  <c r="O5" i="6"/>
  <c r="C4" i="6"/>
  <c r="C8" i="21" s="1"/>
  <c r="B5" i="6"/>
  <c r="B5" i="5"/>
  <c r="O5" i="5"/>
  <c r="K4" i="4"/>
  <c r="B9" i="4"/>
  <c r="B101" i="4"/>
  <c r="O101" i="4"/>
  <c r="D77" i="4"/>
  <c r="D131" i="4"/>
  <c r="O9" i="4"/>
  <c r="D5" i="4"/>
  <c r="H5" i="4"/>
  <c r="L5" i="4"/>
  <c r="L4" i="4" s="1"/>
  <c r="D7" i="4"/>
  <c r="D55" i="4"/>
  <c r="D65" i="4"/>
  <c r="E5" i="4"/>
  <c r="E4" i="4" s="1"/>
  <c r="I5" i="4"/>
  <c r="I4" i="4" s="1"/>
  <c r="M5" i="4"/>
  <c r="M4" i="4" s="1"/>
  <c r="B55" i="3"/>
  <c r="O56" i="3"/>
  <c r="B57" i="3"/>
  <c r="O57" i="2"/>
  <c r="B57" i="2"/>
  <c r="O176" i="3"/>
  <c r="B176" i="3"/>
  <c r="O175" i="3"/>
  <c r="B175" i="3"/>
  <c r="O174" i="3"/>
  <c r="B174" i="3"/>
  <c r="C171" i="19" s="1"/>
  <c r="O173" i="3"/>
  <c r="B173" i="3"/>
  <c r="O172" i="3"/>
  <c r="B172" i="3"/>
  <c r="O171" i="3"/>
  <c r="B171" i="3"/>
  <c r="O170" i="3"/>
  <c r="B170" i="3"/>
  <c r="O169" i="3"/>
  <c r="B169" i="3"/>
  <c r="O168" i="3"/>
  <c r="B168" i="3"/>
  <c r="O167" i="3"/>
  <c r="B167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O165" i="3"/>
  <c r="B165" i="3"/>
  <c r="C162" i="19" s="1"/>
  <c r="O164" i="3"/>
  <c r="B164" i="3"/>
  <c r="C161" i="19" s="1"/>
  <c r="O163" i="3"/>
  <c r="B163" i="3"/>
  <c r="C160" i="19" s="1"/>
  <c r="O162" i="3"/>
  <c r="B162" i="3"/>
  <c r="C159" i="19" s="1"/>
  <c r="O161" i="3"/>
  <c r="B161" i="3"/>
  <c r="C158" i="19" s="1"/>
  <c r="O160" i="3"/>
  <c r="B160" i="3"/>
  <c r="C157" i="19" s="1"/>
  <c r="O159" i="3"/>
  <c r="B159" i="3"/>
  <c r="C156" i="19" s="1"/>
  <c r="O158" i="3"/>
  <c r="B158" i="3"/>
  <c r="C155" i="19" s="1"/>
  <c r="O157" i="3"/>
  <c r="B157" i="3"/>
  <c r="C154" i="19" s="1"/>
  <c r="O156" i="3"/>
  <c r="B156" i="3"/>
  <c r="C153" i="19" s="1"/>
  <c r="O155" i="3"/>
  <c r="B155" i="3"/>
  <c r="C152" i="19" s="1"/>
  <c r="O154" i="3"/>
  <c r="B154" i="3"/>
  <c r="C151" i="19" s="1"/>
  <c r="O153" i="3"/>
  <c r="B153" i="3"/>
  <c r="C150" i="19" s="1"/>
  <c r="O152" i="3"/>
  <c r="B152" i="3"/>
  <c r="C149" i="19" s="1"/>
  <c r="O151" i="3"/>
  <c r="B151" i="3"/>
  <c r="C148" i="19" s="1"/>
  <c r="O150" i="3"/>
  <c r="B150" i="3"/>
  <c r="C147" i="19" s="1"/>
  <c r="O149" i="3"/>
  <c r="B149" i="3"/>
  <c r="C146" i="19" s="1"/>
  <c r="O148" i="3"/>
  <c r="B148" i="3"/>
  <c r="C145" i="19" s="1"/>
  <c r="O147" i="3"/>
  <c r="B147" i="3"/>
  <c r="C144" i="19" s="1"/>
  <c r="O146" i="3"/>
  <c r="B146" i="3"/>
  <c r="C143" i="19" s="1"/>
  <c r="O145" i="3"/>
  <c r="B145" i="3"/>
  <c r="C142" i="19" s="1"/>
  <c r="O144" i="3"/>
  <c r="B144" i="3"/>
  <c r="C141" i="19" s="1"/>
  <c r="O143" i="3"/>
  <c r="B143" i="3"/>
  <c r="C140" i="19" s="1"/>
  <c r="O142" i="3"/>
  <c r="B142" i="3"/>
  <c r="C139" i="19" s="1"/>
  <c r="O141" i="3"/>
  <c r="B141" i="3"/>
  <c r="C138" i="19" s="1"/>
  <c r="O140" i="3"/>
  <c r="B140" i="3"/>
  <c r="C137" i="19" s="1"/>
  <c r="O139" i="3"/>
  <c r="B139" i="3"/>
  <c r="C136" i="19" s="1"/>
  <c r="O138" i="3"/>
  <c r="B138" i="3"/>
  <c r="C135" i="19" s="1"/>
  <c r="O137" i="3"/>
  <c r="B137" i="3"/>
  <c r="C134" i="19" s="1"/>
  <c r="O136" i="3"/>
  <c r="B136" i="3"/>
  <c r="C133" i="19" s="1"/>
  <c r="O135" i="3"/>
  <c r="B135" i="3"/>
  <c r="C132" i="19" s="1"/>
  <c r="O134" i="3"/>
  <c r="B134" i="3"/>
  <c r="C131" i="19" s="1"/>
  <c r="N133" i="3"/>
  <c r="M133" i="3"/>
  <c r="L133" i="3"/>
  <c r="K133" i="3"/>
  <c r="J133" i="3"/>
  <c r="I133" i="3"/>
  <c r="H133" i="3"/>
  <c r="G133" i="3"/>
  <c r="F133" i="3"/>
  <c r="E133" i="3"/>
  <c r="D133" i="3"/>
  <c r="C133" i="3"/>
  <c r="N132" i="3"/>
  <c r="M132" i="3"/>
  <c r="L132" i="3"/>
  <c r="L131" i="3" s="1"/>
  <c r="K132" i="3"/>
  <c r="K131" i="3" s="1"/>
  <c r="J132" i="3"/>
  <c r="J131" i="3" s="1"/>
  <c r="I132" i="3"/>
  <c r="I131" i="3" s="1"/>
  <c r="H132" i="3"/>
  <c r="H131" i="3" s="1"/>
  <c r="G132" i="3"/>
  <c r="G131" i="3" s="1"/>
  <c r="F132" i="3"/>
  <c r="F131" i="3" s="1"/>
  <c r="E132" i="3"/>
  <c r="E131" i="3" s="1"/>
  <c r="D132" i="3"/>
  <c r="C132" i="3"/>
  <c r="N131" i="3"/>
  <c r="M131" i="3"/>
  <c r="O130" i="3"/>
  <c r="B130" i="3"/>
  <c r="O129" i="3"/>
  <c r="B129" i="3"/>
  <c r="O128" i="3"/>
  <c r="B128" i="3"/>
  <c r="O127" i="3"/>
  <c r="B127" i="3"/>
  <c r="O126" i="3"/>
  <c r="B126" i="3"/>
  <c r="O125" i="3"/>
  <c r="B125" i="3"/>
  <c r="O124" i="3"/>
  <c r="B124" i="3"/>
  <c r="O123" i="3"/>
  <c r="B123" i="3"/>
  <c r="O122" i="3"/>
  <c r="B122" i="3"/>
  <c r="O121" i="3"/>
  <c r="B121" i="3"/>
  <c r="O120" i="3"/>
  <c r="B120" i="3"/>
  <c r="O119" i="3"/>
  <c r="B119" i="3"/>
  <c r="O118" i="3"/>
  <c r="B118" i="3"/>
  <c r="O117" i="3"/>
  <c r="B117" i="3"/>
  <c r="O116" i="3"/>
  <c r="B116" i="3"/>
  <c r="O115" i="3"/>
  <c r="B115" i="3"/>
  <c r="O114" i="3"/>
  <c r="B114" i="3"/>
  <c r="O113" i="3"/>
  <c r="B113" i="3"/>
  <c r="O112" i="3"/>
  <c r="B112" i="3"/>
  <c r="O111" i="3"/>
  <c r="B111" i="3"/>
  <c r="O110" i="3"/>
  <c r="B110" i="3"/>
  <c r="O109" i="3"/>
  <c r="B109" i="3"/>
  <c r="O108" i="3"/>
  <c r="B108" i="3"/>
  <c r="O107" i="3"/>
  <c r="B107" i="3"/>
  <c r="O106" i="3"/>
  <c r="B106" i="3"/>
  <c r="O105" i="3"/>
  <c r="B105" i="3"/>
  <c r="O104" i="3"/>
  <c r="B104" i="3"/>
  <c r="O103" i="3"/>
  <c r="B103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N101" i="3"/>
  <c r="N100" i="3" s="1"/>
  <c r="M101" i="3"/>
  <c r="M100" i="3" s="1"/>
  <c r="L101" i="3"/>
  <c r="L100" i="3" s="1"/>
  <c r="K101" i="3"/>
  <c r="K100" i="3" s="1"/>
  <c r="J101" i="3"/>
  <c r="J100" i="3" s="1"/>
  <c r="I101" i="3"/>
  <c r="I100" i="3" s="1"/>
  <c r="H101" i="3"/>
  <c r="G101" i="3"/>
  <c r="F101" i="3"/>
  <c r="E101" i="3"/>
  <c r="E100" i="3" s="1"/>
  <c r="D101" i="3"/>
  <c r="C101" i="3"/>
  <c r="C100" i="3" s="1"/>
  <c r="G100" i="3"/>
  <c r="O99" i="3"/>
  <c r="B99" i="3"/>
  <c r="O98" i="3"/>
  <c r="B98" i="3"/>
  <c r="O97" i="3"/>
  <c r="B97" i="3"/>
  <c r="O96" i="3"/>
  <c r="B96" i="3"/>
  <c r="C94" i="19" s="1"/>
  <c r="O95" i="3"/>
  <c r="B95" i="3"/>
  <c r="O94" i="3"/>
  <c r="B94" i="3"/>
  <c r="O93" i="3"/>
  <c r="B93" i="3"/>
  <c r="O92" i="3"/>
  <c r="B92" i="3"/>
  <c r="O91" i="3"/>
  <c r="B91" i="3"/>
  <c r="O90" i="3"/>
  <c r="B90" i="3"/>
  <c r="O89" i="3"/>
  <c r="B89" i="3"/>
  <c r="O88" i="3"/>
  <c r="B88" i="3"/>
  <c r="O87" i="3"/>
  <c r="B87" i="3"/>
  <c r="O86" i="3"/>
  <c r="B86" i="3"/>
  <c r="O85" i="3"/>
  <c r="B85" i="3"/>
  <c r="O84" i="3"/>
  <c r="B84" i="3"/>
  <c r="O83" i="3"/>
  <c r="B83" i="3"/>
  <c r="O82" i="3"/>
  <c r="B82" i="3"/>
  <c r="O81" i="3"/>
  <c r="B81" i="3"/>
  <c r="O80" i="3"/>
  <c r="B80" i="3"/>
  <c r="N79" i="3"/>
  <c r="M79" i="3"/>
  <c r="L79" i="3"/>
  <c r="K79" i="3"/>
  <c r="J79" i="3"/>
  <c r="I79" i="3"/>
  <c r="H79" i="3"/>
  <c r="G79" i="3"/>
  <c r="F79" i="3"/>
  <c r="E79" i="3"/>
  <c r="D79" i="3"/>
  <c r="C79" i="3"/>
  <c r="N78" i="3"/>
  <c r="M78" i="3"/>
  <c r="L78" i="3"/>
  <c r="L77" i="3" s="1"/>
  <c r="K78" i="3"/>
  <c r="K77" i="3" s="1"/>
  <c r="J78" i="3"/>
  <c r="J77" i="3" s="1"/>
  <c r="I78" i="3"/>
  <c r="I77" i="3" s="1"/>
  <c r="H78" i="3"/>
  <c r="G78" i="3"/>
  <c r="G77" i="3" s="1"/>
  <c r="F78" i="3"/>
  <c r="F77" i="3" s="1"/>
  <c r="E78" i="3"/>
  <c r="D78" i="3"/>
  <c r="C78" i="3"/>
  <c r="N77" i="3"/>
  <c r="O76" i="3"/>
  <c r="B76" i="3"/>
  <c r="O75" i="3"/>
  <c r="B75" i="3"/>
  <c r="O74" i="3"/>
  <c r="B74" i="3"/>
  <c r="O73" i="3"/>
  <c r="B73" i="3"/>
  <c r="O72" i="3"/>
  <c r="B72" i="3"/>
  <c r="O71" i="3"/>
  <c r="B71" i="3"/>
  <c r="I69" i="19" s="1"/>
  <c r="O70" i="3"/>
  <c r="B70" i="3"/>
  <c r="O69" i="3"/>
  <c r="B69" i="3"/>
  <c r="C67" i="19" s="1"/>
  <c r="O68" i="3"/>
  <c r="B68" i="3"/>
  <c r="N67" i="3"/>
  <c r="M67" i="3"/>
  <c r="M6" i="3" s="1"/>
  <c r="L67" i="3"/>
  <c r="K67" i="3"/>
  <c r="J67" i="3"/>
  <c r="I67" i="3"/>
  <c r="I6" i="3" s="1"/>
  <c r="H67" i="3"/>
  <c r="G67" i="3"/>
  <c r="F67" i="3"/>
  <c r="E67" i="3"/>
  <c r="D67" i="3"/>
  <c r="C67" i="3"/>
  <c r="N66" i="3"/>
  <c r="M66" i="3"/>
  <c r="L66" i="3"/>
  <c r="L65" i="3" s="1"/>
  <c r="K66" i="3"/>
  <c r="K65" i="3" s="1"/>
  <c r="J66" i="3"/>
  <c r="J65" i="3" s="1"/>
  <c r="I66" i="3"/>
  <c r="H66" i="3"/>
  <c r="G66" i="3"/>
  <c r="F66" i="3"/>
  <c r="F65" i="3" s="1"/>
  <c r="E66" i="3"/>
  <c r="E65" i="3" s="1"/>
  <c r="D66" i="3"/>
  <c r="C66" i="3"/>
  <c r="C65" i="3" s="1"/>
  <c r="N65" i="3"/>
  <c r="M65" i="3"/>
  <c r="G65" i="3"/>
  <c r="O62" i="3"/>
  <c r="B62" i="3"/>
  <c r="D61" i="18" s="1"/>
  <c r="O61" i="3"/>
  <c r="B61" i="3"/>
  <c r="O60" i="3"/>
  <c r="B60" i="3"/>
  <c r="O59" i="3"/>
  <c r="B59" i="3"/>
  <c r="O58" i="3"/>
  <c r="B58" i="3"/>
  <c r="O54" i="3"/>
  <c r="B54" i="3"/>
  <c r="O53" i="3"/>
  <c r="B53" i="3"/>
  <c r="O52" i="3"/>
  <c r="B52" i="3"/>
  <c r="O51" i="3"/>
  <c r="B51" i="3"/>
  <c r="O50" i="3"/>
  <c r="B50" i="3"/>
  <c r="O49" i="3"/>
  <c r="B49" i="3"/>
  <c r="O48" i="3"/>
  <c r="B48" i="3"/>
  <c r="O47" i="3"/>
  <c r="B47" i="3"/>
  <c r="O46" i="3"/>
  <c r="B46" i="3"/>
  <c r="O45" i="3"/>
  <c r="B45" i="3"/>
  <c r="O44" i="3"/>
  <c r="B44" i="3"/>
  <c r="O43" i="3"/>
  <c r="B43" i="3"/>
  <c r="O42" i="3"/>
  <c r="B42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B40" i="3"/>
  <c r="O39" i="3"/>
  <c r="B39" i="3"/>
  <c r="O38" i="3"/>
  <c r="B38" i="3"/>
  <c r="O37" i="3"/>
  <c r="B37" i="3"/>
  <c r="O36" i="3"/>
  <c r="B36" i="3"/>
  <c r="F35" i="19" s="1"/>
  <c r="F8" i="19" s="1"/>
  <c r="F5" i="19" s="1"/>
  <c r="O35" i="3"/>
  <c r="B35" i="3"/>
  <c r="O34" i="3"/>
  <c r="B34" i="3"/>
  <c r="O33" i="3"/>
  <c r="B33" i="3"/>
  <c r="O32" i="3"/>
  <c r="B32" i="3"/>
  <c r="O31" i="3"/>
  <c r="B31" i="3"/>
  <c r="O30" i="3"/>
  <c r="B30" i="3"/>
  <c r="O29" i="3"/>
  <c r="B29" i="3"/>
  <c r="O28" i="3"/>
  <c r="B28" i="3"/>
  <c r="O27" i="3"/>
  <c r="B27" i="3"/>
  <c r="O26" i="3"/>
  <c r="B26" i="3"/>
  <c r="O25" i="3"/>
  <c r="B25" i="3"/>
  <c r="O24" i="3"/>
  <c r="B24" i="3"/>
  <c r="O23" i="3"/>
  <c r="B23" i="3"/>
  <c r="O22" i="3"/>
  <c r="B22" i="3"/>
  <c r="O21" i="3"/>
  <c r="B21" i="3"/>
  <c r="O20" i="3"/>
  <c r="B20" i="3"/>
  <c r="O19" i="3"/>
  <c r="B19" i="3"/>
  <c r="O18" i="3"/>
  <c r="B18" i="3"/>
  <c r="J17" i="19" s="1"/>
  <c r="J7" i="19" s="1"/>
  <c r="O17" i="3"/>
  <c r="B17" i="3"/>
  <c r="O16" i="3"/>
  <c r="B16" i="3"/>
  <c r="O15" i="3"/>
  <c r="B15" i="3"/>
  <c r="O14" i="3"/>
  <c r="B14" i="3"/>
  <c r="O13" i="3"/>
  <c r="B13" i="3"/>
  <c r="O12" i="3"/>
  <c r="B12" i="3"/>
  <c r="O11" i="3"/>
  <c r="B11" i="3"/>
  <c r="O10" i="3"/>
  <c r="B10" i="3"/>
  <c r="D6" i="3"/>
  <c r="N8" i="3"/>
  <c r="M8" i="3"/>
  <c r="L8" i="3"/>
  <c r="K8" i="3"/>
  <c r="J8" i="3"/>
  <c r="I8" i="3"/>
  <c r="H8" i="3"/>
  <c r="G8" i="3"/>
  <c r="F8" i="3"/>
  <c r="E8" i="3"/>
  <c r="D8" i="3"/>
  <c r="C8" i="3"/>
  <c r="N7" i="3"/>
  <c r="I7" i="3"/>
  <c r="K5" i="18" l="1"/>
  <c r="E8" i="18"/>
  <c r="B77" i="4"/>
  <c r="M5" i="3"/>
  <c r="M4" i="3" s="1"/>
  <c r="K6" i="3"/>
  <c r="E7" i="18"/>
  <c r="E66" i="18"/>
  <c r="H5" i="18"/>
  <c r="O100" i="4"/>
  <c r="D77" i="19"/>
  <c r="E130" i="18"/>
  <c r="O6" i="19"/>
  <c r="K6" i="19"/>
  <c r="P6" i="19"/>
  <c r="L6" i="19"/>
  <c r="R6" i="19"/>
  <c r="V6" i="19"/>
  <c r="E5" i="18"/>
  <c r="E65" i="18"/>
  <c r="Q54" i="18"/>
  <c r="B100" i="4"/>
  <c r="E6" i="3"/>
  <c r="G6" i="3"/>
  <c r="L7" i="3"/>
  <c r="L5" i="3"/>
  <c r="N5" i="3"/>
  <c r="M7" i="3"/>
  <c r="J6" i="3"/>
  <c r="L6" i="3"/>
  <c r="N6" i="3"/>
  <c r="M77" i="3"/>
  <c r="F6" i="3"/>
  <c r="O166" i="3"/>
  <c r="AC56" i="19"/>
  <c r="AC62" i="19"/>
  <c r="O4" i="7"/>
  <c r="B4" i="7"/>
  <c r="B4" i="8"/>
  <c r="O4" i="8"/>
  <c r="B4" i="9"/>
  <c r="O4" i="9"/>
  <c r="B4" i="10"/>
  <c r="P4" i="10"/>
  <c r="B4" i="11"/>
  <c r="O4" i="11"/>
  <c r="B57" i="1"/>
  <c r="B70" i="1"/>
  <c r="B4" i="17"/>
  <c r="O4" i="17"/>
  <c r="O68" i="1"/>
  <c r="B4" i="16"/>
  <c r="O4" i="16"/>
  <c r="O4" i="5"/>
  <c r="B4" i="5"/>
  <c r="O69" i="1"/>
  <c r="B131" i="4"/>
  <c r="F4" i="4"/>
  <c r="O6" i="4"/>
  <c r="C4" i="4"/>
  <c r="C6" i="21" s="1"/>
  <c r="B6" i="4"/>
  <c r="H4" i="4"/>
  <c r="O77" i="4"/>
  <c r="B65" i="4"/>
  <c r="B55" i="4"/>
  <c r="B7" i="4"/>
  <c r="O7" i="4"/>
  <c r="O133" i="3"/>
  <c r="D100" i="3"/>
  <c r="H100" i="3"/>
  <c r="B102" i="3"/>
  <c r="H77" i="3"/>
  <c r="B79" i="3"/>
  <c r="C77" i="3"/>
  <c r="C6" i="3"/>
  <c r="J5" i="3"/>
  <c r="H65" i="3"/>
  <c r="H6" i="3"/>
  <c r="D5" i="3"/>
  <c r="I5" i="3"/>
  <c r="I4" i="3" s="1"/>
  <c r="E5" i="3"/>
  <c r="C5" i="3"/>
  <c r="B41" i="3"/>
  <c r="B4" i="15"/>
  <c r="O4" i="15"/>
  <c r="O4" i="14"/>
  <c r="B4" i="14"/>
  <c r="B4" i="13"/>
  <c r="O4" i="13"/>
  <c r="B4" i="12"/>
  <c r="O4" i="12"/>
  <c r="B4" i="6"/>
  <c r="O4" i="6"/>
  <c r="B9" i="3"/>
  <c r="F7" i="3"/>
  <c r="F5" i="3"/>
  <c r="G7" i="3"/>
  <c r="G5" i="3"/>
  <c r="G4" i="3" s="1"/>
  <c r="K7" i="3"/>
  <c r="K5" i="3"/>
  <c r="H7" i="3"/>
  <c r="H5" i="3"/>
  <c r="C7" i="3"/>
  <c r="O55" i="4"/>
  <c r="O65" i="4"/>
  <c r="O131" i="4"/>
  <c r="B5" i="4"/>
  <c r="D4" i="4"/>
  <c r="O5" i="4"/>
  <c r="E7" i="3"/>
  <c r="I65" i="3"/>
  <c r="B67" i="3"/>
  <c r="E77" i="3"/>
  <c r="O78" i="3"/>
  <c r="B132" i="3"/>
  <c r="B166" i="3"/>
  <c r="O132" i="3"/>
  <c r="J7" i="3"/>
  <c r="O41" i="3"/>
  <c r="B8" i="3"/>
  <c r="O9" i="3"/>
  <c r="O66" i="3"/>
  <c r="O67" i="3"/>
  <c r="B78" i="3"/>
  <c r="O79" i="3"/>
  <c r="B101" i="3"/>
  <c r="O8" i="3"/>
  <c r="B66" i="3"/>
  <c r="O101" i="3"/>
  <c r="O102" i="3"/>
  <c r="C131" i="3"/>
  <c r="B133" i="3"/>
  <c r="L4" i="3"/>
  <c r="D7" i="3"/>
  <c r="D65" i="3"/>
  <c r="D77" i="3"/>
  <c r="F100" i="3"/>
  <c r="B100" i="3" s="1"/>
  <c r="D131" i="3"/>
  <c r="K4" i="3" l="1"/>
  <c r="F4" i="3"/>
  <c r="J4" i="3"/>
  <c r="N4" i="3"/>
  <c r="B68" i="1"/>
  <c r="B4" i="4"/>
  <c r="O4" i="4"/>
  <c r="O100" i="3"/>
  <c r="O6" i="3"/>
  <c r="B77" i="3"/>
  <c r="H4" i="3"/>
  <c r="B65" i="3"/>
  <c r="B7" i="3"/>
  <c r="B131" i="3"/>
  <c r="E4" i="3"/>
  <c r="B6" i="3"/>
  <c r="C4" i="3"/>
  <c r="C5" i="21" s="1"/>
  <c r="B5" i="3"/>
  <c r="D4" i="3"/>
  <c r="O77" i="3"/>
  <c r="O131" i="3"/>
  <c r="O5" i="3"/>
  <c r="O7" i="3"/>
  <c r="O65" i="3"/>
  <c r="O4" i="3" l="1"/>
  <c r="B4" i="3"/>
  <c r="D67" i="2" l="1"/>
  <c r="E67" i="2"/>
  <c r="F67" i="2"/>
  <c r="G67" i="2"/>
  <c r="H67" i="2"/>
  <c r="I67" i="2"/>
  <c r="J67" i="2"/>
  <c r="K67" i="2"/>
  <c r="L67" i="2"/>
  <c r="M67" i="2"/>
  <c r="N67" i="2"/>
  <c r="C67" i="2"/>
  <c r="C66" i="2"/>
  <c r="B3" i="21" l="1"/>
  <c r="D171" i="18" l="1"/>
  <c r="D172" i="18"/>
  <c r="D173" i="18"/>
  <c r="D174" i="18"/>
  <c r="D170" i="18"/>
  <c r="D169" i="18"/>
  <c r="K164" i="18"/>
  <c r="K4" i="18" s="1"/>
  <c r="G164" i="18"/>
  <c r="G4" i="18" s="1"/>
  <c r="D168" i="18"/>
  <c r="R164" i="18"/>
  <c r="R4" i="18" s="1"/>
  <c r="N164" i="18"/>
  <c r="N4" i="18" s="1"/>
  <c r="J164" i="18"/>
  <c r="J4" i="18" s="1"/>
  <c r="D167" i="18"/>
  <c r="D166" i="18"/>
  <c r="P164" i="18"/>
  <c r="P4" i="18" s="1"/>
  <c r="L164" i="18"/>
  <c r="L4" i="18" s="1"/>
  <c r="H164" i="18"/>
  <c r="H4" i="18" s="1"/>
  <c r="D165" i="18"/>
  <c r="D164" i="18" s="1"/>
  <c r="D144" i="18"/>
  <c r="D145" i="18"/>
  <c r="D146" i="18"/>
  <c r="D147" i="18"/>
  <c r="D148" i="18"/>
  <c r="D149" i="18"/>
  <c r="D150" i="18"/>
  <c r="D151" i="18"/>
  <c r="D152" i="18"/>
  <c r="D153" i="18"/>
  <c r="D154" i="18"/>
  <c r="D155" i="18"/>
  <c r="D156" i="18"/>
  <c r="D157" i="18"/>
  <c r="D158" i="18"/>
  <c r="D159" i="18"/>
  <c r="D160" i="18"/>
  <c r="D161" i="18"/>
  <c r="D162" i="18"/>
  <c r="D163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05" i="18"/>
  <c r="D106" i="18"/>
  <c r="D107" i="18"/>
  <c r="D108" i="18"/>
  <c r="D109" i="18"/>
  <c r="D110" i="18"/>
  <c r="D111" i="18"/>
  <c r="D112" i="18"/>
  <c r="D113" i="18"/>
  <c r="D114" i="18"/>
  <c r="D115" i="18"/>
  <c r="D116" i="18"/>
  <c r="D117" i="18"/>
  <c r="D118" i="18"/>
  <c r="D119" i="18"/>
  <c r="D120" i="18"/>
  <c r="D121" i="18"/>
  <c r="D122" i="18"/>
  <c r="D123" i="18"/>
  <c r="D124" i="18"/>
  <c r="D125" i="18"/>
  <c r="D126" i="18"/>
  <c r="D127" i="18"/>
  <c r="D128" i="18"/>
  <c r="D104" i="18"/>
  <c r="D103" i="18"/>
  <c r="D102" i="18"/>
  <c r="D101" i="18"/>
  <c r="D87" i="18"/>
  <c r="D88" i="18"/>
  <c r="D89" i="18"/>
  <c r="D90" i="18"/>
  <c r="D91" i="18"/>
  <c r="D92" i="18"/>
  <c r="D93" i="18"/>
  <c r="D94" i="18"/>
  <c r="D95" i="18"/>
  <c r="D96" i="18"/>
  <c r="D97" i="18"/>
  <c r="D86" i="18"/>
  <c r="D85" i="18"/>
  <c r="D83" i="18"/>
  <c r="D82" i="18"/>
  <c r="D81" i="18"/>
  <c r="D80" i="18"/>
  <c r="D79" i="18"/>
  <c r="D73" i="18"/>
  <c r="D74" i="18"/>
  <c r="D75" i="18"/>
  <c r="D72" i="18"/>
  <c r="D71" i="18"/>
  <c r="D70" i="18"/>
  <c r="D69" i="18"/>
  <c r="D68" i="18"/>
  <c r="D67" i="18"/>
  <c r="D60" i="18"/>
  <c r="D59" i="18"/>
  <c r="D58" i="18"/>
  <c r="F54" i="18"/>
  <c r="D57" i="18"/>
  <c r="D45" i="18"/>
  <c r="D46" i="18"/>
  <c r="D47" i="18"/>
  <c r="D49" i="18"/>
  <c r="D50" i="18"/>
  <c r="D51" i="18"/>
  <c r="D52" i="18"/>
  <c r="D53" i="18"/>
  <c r="D43" i="18"/>
  <c r="D42" i="18"/>
  <c r="D41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37" i="18"/>
  <c r="D39" i="18"/>
  <c r="D9" i="18"/>
  <c r="C170" i="19"/>
  <c r="AC36" i="19"/>
  <c r="C95" i="19"/>
  <c r="C77" i="19" s="1"/>
  <c r="C92" i="19"/>
  <c r="W76" i="19"/>
  <c r="V76" i="19"/>
  <c r="O76" i="19"/>
  <c r="N76" i="19"/>
  <c r="J76" i="19"/>
  <c r="C79" i="19"/>
  <c r="W65" i="19"/>
  <c r="V65" i="19"/>
  <c r="T65" i="19"/>
  <c r="Q65" i="19"/>
  <c r="N65" i="19"/>
  <c r="M65" i="19"/>
  <c r="J65" i="19"/>
  <c r="C73" i="19"/>
  <c r="C65" i="19" s="1"/>
  <c r="N64" i="19"/>
  <c r="W55" i="19"/>
  <c r="R55" i="19"/>
  <c r="M55" i="19"/>
  <c r="K55" i="19"/>
  <c r="C57" i="19"/>
  <c r="C55" i="19" s="1"/>
  <c r="C54" i="19" s="1"/>
  <c r="W54" i="19" l="1"/>
  <c r="K54" i="19"/>
  <c r="M54" i="19"/>
  <c r="R54" i="19"/>
  <c r="D7" i="18"/>
  <c r="D55" i="18"/>
  <c r="D54" i="18" s="1"/>
  <c r="D66" i="18"/>
  <c r="D64" i="18" s="1"/>
  <c r="D78" i="18"/>
  <c r="D99" i="18"/>
  <c r="D100" i="18"/>
  <c r="D130" i="18"/>
  <c r="D131" i="18"/>
  <c r="D65" i="18"/>
  <c r="W75" i="19"/>
  <c r="F164" i="18"/>
  <c r="F4" i="18" s="1"/>
  <c r="V55" i="19"/>
  <c r="O55" i="19"/>
  <c r="N55" i="19"/>
  <c r="L55" i="19"/>
  <c r="E164" i="18"/>
  <c r="E4" i="18" s="1"/>
  <c r="P55" i="19"/>
  <c r="O75" i="19"/>
  <c r="T130" i="19"/>
  <c r="O164" i="18"/>
  <c r="O4" i="18" s="1"/>
  <c r="Q164" i="18"/>
  <c r="Q4" i="18" s="1"/>
  <c r="P98" i="18"/>
  <c r="M164" i="18"/>
  <c r="M4" i="18" s="1"/>
  <c r="L98" i="18"/>
  <c r="L129" i="18"/>
  <c r="J64" i="18"/>
  <c r="I164" i="18"/>
  <c r="I4" i="18" s="1"/>
  <c r="D65" i="19"/>
  <c r="W130" i="19"/>
  <c r="W5" i="19" s="1"/>
  <c r="P130" i="19"/>
  <c r="L130" i="19"/>
  <c r="N63" i="19"/>
  <c r="N75" i="19"/>
  <c r="O130" i="19"/>
  <c r="N130" i="19"/>
  <c r="O129" i="19"/>
  <c r="M130" i="19"/>
  <c r="M5" i="19" s="1"/>
  <c r="R130" i="19"/>
  <c r="M64" i="19"/>
  <c r="M63" i="19" s="1"/>
  <c r="V75" i="19"/>
  <c r="C76" i="19"/>
  <c r="W129" i="19"/>
  <c r="R129" i="19"/>
  <c r="N76" i="18"/>
  <c r="P129" i="19"/>
  <c r="N129" i="19"/>
  <c r="G76" i="18"/>
  <c r="O64" i="19"/>
  <c r="P54" i="19" l="1"/>
  <c r="O54" i="19"/>
  <c r="O4" i="19"/>
  <c r="D5" i="19"/>
  <c r="V54" i="19"/>
  <c r="N5" i="19"/>
  <c r="N54" i="19"/>
  <c r="N4" i="19"/>
  <c r="L54" i="19"/>
  <c r="I64" i="18"/>
  <c r="K129" i="18"/>
  <c r="K98" i="18"/>
  <c r="K76" i="18"/>
  <c r="O98" i="18"/>
  <c r="R129" i="18"/>
  <c r="R76" i="18"/>
  <c r="F98" i="18"/>
  <c r="F64" i="18"/>
  <c r="E54" i="18"/>
  <c r="J76" i="18"/>
  <c r="J98" i="18"/>
  <c r="L76" i="18"/>
  <c r="R64" i="18"/>
  <c r="M98" i="18"/>
  <c r="N129" i="18"/>
  <c r="D98" i="18"/>
  <c r="R98" i="18"/>
  <c r="Q76" i="18"/>
  <c r="J129" i="18"/>
  <c r="G129" i="18"/>
  <c r="N98" i="18"/>
  <c r="N128" i="19"/>
  <c r="W128" i="19"/>
  <c r="I98" i="18"/>
  <c r="D129" i="18"/>
  <c r="P128" i="19"/>
  <c r="C75" i="19"/>
  <c r="R128" i="19"/>
  <c r="O128" i="19"/>
  <c r="N3" i="19" l="1"/>
  <c r="C18" i="19"/>
  <c r="C7" i="19" s="1"/>
  <c r="C6" i="19" l="1"/>
  <c r="K130" i="19"/>
  <c r="C130" i="19"/>
  <c r="C5" i="19" s="1"/>
  <c r="K129" i="19"/>
  <c r="G129" i="19"/>
  <c r="G4" i="19" s="1"/>
  <c r="C129" i="19"/>
  <c r="W64" i="19"/>
  <c r="V64" i="19"/>
  <c r="K64" i="19"/>
  <c r="J64" i="19"/>
  <c r="J63" i="19" s="1"/>
  <c r="C64" i="19"/>
  <c r="C63" i="19" s="1"/>
  <c r="W63" i="19" l="1"/>
  <c r="W4" i="19"/>
  <c r="W3" i="19" s="1"/>
  <c r="C4" i="19"/>
  <c r="C3" i="19" s="1"/>
  <c r="C128" i="19"/>
  <c r="V63" i="19"/>
  <c r="K128" i="19"/>
  <c r="M55" i="1" l="1"/>
  <c r="L55" i="1"/>
  <c r="K55" i="1"/>
  <c r="J55" i="1"/>
  <c r="H55" i="1"/>
  <c r="G55" i="1"/>
  <c r="F55" i="1"/>
  <c r="E55" i="1"/>
  <c r="D133" i="2"/>
  <c r="E133" i="2"/>
  <c r="F133" i="2"/>
  <c r="G133" i="2"/>
  <c r="H133" i="2"/>
  <c r="I133" i="2"/>
  <c r="J133" i="2"/>
  <c r="K133" i="2"/>
  <c r="L133" i="2"/>
  <c r="M133" i="2"/>
  <c r="N133" i="2"/>
  <c r="D102" i="2"/>
  <c r="E102" i="2"/>
  <c r="F102" i="2"/>
  <c r="G102" i="2"/>
  <c r="H102" i="2"/>
  <c r="I102" i="2"/>
  <c r="J102" i="2"/>
  <c r="K102" i="2"/>
  <c r="L102" i="2"/>
  <c r="M102" i="2"/>
  <c r="N102" i="2"/>
  <c r="D79" i="2"/>
  <c r="D6" i="2" s="1"/>
  <c r="E79" i="2"/>
  <c r="F79" i="2"/>
  <c r="F6" i="2" s="1"/>
  <c r="G79" i="2"/>
  <c r="H79" i="2"/>
  <c r="I79" i="2"/>
  <c r="J79" i="2"/>
  <c r="J6" i="2" s="1"/>
  <c r="K79" i="2"/>
  <c r="L79" i="2"/>
  <c r="L6" i="2" s="1"/>
  <c r="M79" i="2"/>
  <c r="N79" i="2"/>
  <c r="N6" i="2" s="1"/>
  <c r="H6" i="2" l="1"/>
  <c r="M6" i="2"/>
  <c r="K6" i="2"/>
  <c r="I6" i="2"/>
  <c r="G6" i="2"/>
  <c r="E6" i="2"/>
  <c r="C55" i="1"/>
  <c r="I55" i="1"/>
  <c r="D55" i="1"/>
  <c r="N55" i="1"/>
  <c r="O56" i="1" l="1"/>
  <c r="B56" i="1"/>
  <c r="O55" i="1"/>
  <c r="B55" i="1"/>
  <c r="G98" i="18"/>
  <c r="D84" i="18"/>
  <c r="D44" i="18"/>
  <c r="D38" i="18"/>
  <c r="D8" i="18" s="1"/>
  <c r="D5" i="18" s="1"/>
  <c r="O97" i="1"/>
  <c r="B97" i="1"/>
  <c r="O97" i="2"/>
  <c r="B97" i="2"/>
  <c r="D77" i="18" l="1"/>
  <c r="D76" i="18" s="1"/>
  <c r="O6" i="18"/>
  <c r="K76" i="19"/>
  <c r="C96" i="18"/>
  <c r="B95" i="19"/>
  <c r="AC95" i="19" s="1"/>
  <c r="AC72" i="19"/>
  <c r="L65" i="19"/>
  <c r="L5" i="19" s="1"/>
  <c r="L64" i="18"/>
  <c r="L76" i="19"/>
  <c r="L75" i="19" s="1"/>
  <c r="L64" i="19"/>
  <c r="AC37" i="19"/>
  <c r="AC30" i="19"/>
  <c r="Q64" i="18"/>
  <c r="U64" i="19"/>
  <c r="I76" i="18"/>
  <c r="M76" i="19"/>
  <c r="R6" i="18"/>
  <c r="R3" i="18"/>
  <c r="Q6" i="18"/>
  <c r="N6" i="18"/>
  <c r="L6" i="18"/>
  <c r="K6" i="18"/>
  <c r="J6" i="18"/>
  <c r="J3" i="18"/>
  <c r="I6" i="18"/>
  <c r="G6" i="18"/>
  <c r="D6" i="18"/>
  <c r="F76" i="18"/>
  <c r="J75" i="19"/>
  <c r="F6" i="18"/>
  <c r="D48" i="18"/>
  <c r="D40" i="18" s="1"/>
  <c r="D4" i="18" s="1"/>
  <c r="E76" i="18"/>
  <c r="U55" i="19"/>
  <c r="U33" i="19"/>
  <c r="U8" i="19" s="1"/>
  <c r="T5" i="19"/>
  <c r="Q55" i="19"/>
  <c r="R64" i="19"/>
  <c r="P64" i="19"/>
  <c r="P76" i="19"/>
  <c r="P75" i="19" s="1"/>
  <c r="P4" i="19" l="1"/>
  <c r="U54" i="19"/>
  <c r="K75" i="19"/>
  <c r="K4" i="19"/>
  <c r="U6" i="19"/>
  <c r="Q54" i="19"/>
  <c r="L63" i="19"/>
  <c r="H64" i="18"/>
  <c r="H6" i="18"/>
  <c r="N64" i="18"/>
  <c r="O64" i="18"/>
  <c r="T55" i="19"/>
  <c r="L3" i="18"/>
  <c r="H76" i="18"/>
  <c r="E64" i="18"/>
  <c r="P65" i="19"/>
  <c r="P5" i="19" s="1"/>
  <c r="V129" i="19"/>
  <c r="V4" i="19" s="1"/>
  <c r="U129" i="19"/>
  <c r="T64" i="19"/>
  <c r="T63" i="19" s="1"/>
  <c r="R65" i="19"/>
  <c r="R5" i="19" s="1"/>
  <c r="I129" i="18"/>
  <c r="E129" i="18"/>
  <c r="AC71" i="19"/>
  <c r="B96" i="18"/>
  <c r="P64" i="18"/>
  <c r="U65" i="19"/>
  <c r="U63" i="19" s="1"/>
  <c r="E65" i="19"/>
  <c r="E63" i="19" s="1"/>
  <c r="H129" i="18"/>
  <c r="L129" i="19"/>
  <c r="L128" i="19" s="1"/>
  <c r="AC34" i="19"/>
  <c r="U130" i="19"/>
  <c r="D15" i="21"/>
  <c r="K65" i="19"/>
  <c r="K5" i="19" s="1"/>
  <c r="V130" i="19"/>
  <c r="V5" i="19" s="1"/>
  <c r="AC70" i="19"/>
  <c r="O65" i="19"/>
  <c r="O5" i="19" s="1"/>
  <c r="O3" i="19" s="1"/>
  <c r="M129" i="19"/>
  <c r="M128" i="19" s="1"/>
  <c r="M75" i="19"/>
  <c r="D19" i="21"/>
  <c r="D8" i="21"/>
  <c r="D7" i="21"/>
  <c r="J130" i="19"/>
  <c r="J129" i="19"/>
  <c r="D3" i="18"/>
  <c r="G130" i="19"/>
  <c r="G5" i="19" s="1"/>
  <c r="G3" i="19" s="1"/>
  <c r="T129" i="19"/>
  <c r="T128" i="19" s="1"/>
  <c r="O129" i="18"/>
  <c r="AC33" i="19"/>
  <c r="Q130" i="19"/>
  <c r="Q5" i="19" s="1"/>
  <c r="Q129" i="19"/>
  <c r="T76" i="19"/>
  <c r="T75" i="19" s="1"/>
  <c r="U76" i="19"/>
  <c r="U4" i="19" s="1"/>
  <c r="M76" i="18"/>
  <c r="Q76" i="19"/>
  <c r="R76" i="19"/>
  <c r="R75" i="19" s="1"/>
  <c r="Q64" i="19"/>
  <c r="Q63" i="19" s="1"/>
  <c r="D18" i="21"/>
  <c r="D17" i="21"/>
  <c r="D16" i="21"/>
  <c r="D13" i="21"/>
  <c r="D12" i="21"/>
  <c r="D11" i="21"/>
  <c r="D10" i="21"/>
  <c r="D6" i="21"/>
  <c r="M4" i="19" l="1"/>
  <c r="M3" i="19" s="1"/>
  <c r="V3" i="19"/>
  <c r="U5" i="19"/>
  <c r="U3" i="19" s="1"/>
  <c r="K3" i="19"/>
  <c r="R4" i="19"/>
  <c r="R3" i="19" s="1"/>
  <c r="T54" i="19"/>
  <c r="T4" i="19"/>
  <c r="T3" i="19" s="1"/>
  <c r="L4" i="19"/>
  <c r="L3" i="19" s="1"/>
  <c r="Q4" i="19"/>
  <c r="Q3" i="19" s="1"/>
  <c r="P3" i="19"/>
  <c r="I3" i="18"/>
  <c r="U128" i="19"/>
  <c r="P76" i="18"/>
  <c r="N3" i="18"/>
  <c r="Q129" i="18"/>
  <c r="P129" i="18"/>
  <c r="O3" i="18"/>
  <c r="P63" i="19"/>
  <c r="Q75" i="19"/>
  <c r="F129" i="18"/>
  <c r="Q98" i="18"/>
  <c r="H98" i="18"/>
  <c r="R63" i="19"/>
  <c r="U75" i="19"/>
  <c r="K63" i="19"/>
  <c r="G64" i="18"/>
  <c r="G3" i="18"/>
  <c r="V128" i="19"/>
  <c r="K64" i="18"/>
  <c r="K3" i="18"/>
  <c r="O63" i="19"/>
  <c r="J128" i="19"/>
  <c r="F3" i="18"/>
  <c r="D5" i="21"/>
  <c r="G128" i="19"/>
  <c r="D9" i="21"/>
  <c r="E98" i="18"/>
  <c r="E6" i="18"/>
  <c r="P6" i="18"/>
  <c r="Q128" i="19"/>
  <c r="M129" i="18"/>
  <c r="O76" i="18"/>
  <c r="M64" i="18"/>
  <c r="D14" i="21"/>
  <c r="M6" i="18"/>
  <c r="O176" i="2"/>
  <c r="B176" i="2"/>
  <c r="AB173" i="19" s="1"/>
  <c r="AB4" i="19" s="1"/>
  <c r="AB3" i="19" s="1"/>
  <c r="O175" i="2"/>
  <c r="B175" i="2"/>
  <c r="AA172" i="19" s="1"/>
  <c r="AA4" i="19" s="1"/>
  <c r="AA3" i="19" s="1"/>
  <c r="O174" i="2"/>
  <c r="B174" i="2"/>
  <c r="B171" i="19" s="1"/>
  <c r="O173" i="2"/>
  <c r="B173" i="2"/>
  <c r="B170" i="19" s="1"/>
  <c r="O172" i="2"/>
  <c r="B172" i="2"/>
  <c r="Z169" i="19" s="1"/>
  <c r="O171" i="2"/>
  <c r="B171" i="2"/>
  <c r="Z168" i="19" s="1"/>
  <c r="O170" i="2"/>
  <c r="B170" i="2"/>
  <c r="Z167" i="19" s="1"/>
  <c r="O169" i="2"/>
  <c r="B169" i="2"/>
  <c r="Z166" i="19" s="1"/>
  <c r="O168" i="2"/>
  <c r="B168" i="2"/>
  <c r="Z165" i="19" s="1"/>
  <c r="O167" i="2"/>
  <c r="B167" i="2"/>
  <c r="Z164" i="19" s="1"/>
  <c r="N166" i="2"/>
  <c r="M166" i="2"/>
  <c r="L166" i="2"/>
  <c r="K166" i="2"/>
  <c r="J166" i="2"/>
  <c r="I166" i="2"/>
  <c r="H166" i="2"/>
  <c r="G166" i="2"/>
  <c r="F166" i="2"/>
  <c r="E166" i="2"/>
  <c r="D166" i="2"/>
  <c r="C166" i="2"/>
  <c r="O165" i="2"/>
  <c r="B165" i="2"/>
  <c r="B162" i="19" s="1"/>
  <c r="O164" i="2"/>
  <c r="B164" i="2"/>
  <c r="B161" i="19" s="1"/>
  <c r="O163" i="2"/>
  <c r="B163" i="2"/>
  <c r="B160" i="19" s="1"/>
  <c r="O162" i="2"/>
  <c r="B162" i="2"/>
  <c r="B159" i="19" s="1"/>
  <c r="O161" i="2"/>
  <c r="B161" i="2"/>
  <c r="B158" i="19" s="1"/>
  <c r="O160" i="2"/>
  <c r="B160" i="2"/>
  <c r="B157" i="19" s="1"/>
  <c r="O159" i="2"/>
  <c r="B159" i="2"/>
  <c r="B156" i="19" s="1"/>
  <c r="O158" i="2"/>
  <c r="B158" i="2"/>
  <c r="B155" i="19" s="1"/>
  <c r="O157" i="2"/>
  <c r="B157" i="2"/>
  <c r="B154" i="19" s="1"/>
  <c r="O156" i="2"/>
  <c r="B156" i="2"/>
  <c r="B153" i="19" s="1"/>
  <c r="O155" i="2"/>
  <c r="B155" i="2"/>
  <c r="B152" i="19" s="1"/>
  <c r="O154" i="2"/>
  <c r="B154" i="2"/>
  <c r="B151" i="19" s="1"/>
  <c r="O153" i="2"/>
  <c r="B153" i="2"/>
  <c r="B150" i="19" s="1"/>
  <c r="O152" i="2"/>
  <c r="B152" i="2"/>
  <c r="B149" i="19" s="1"/>
  <c r="O151" i="2"/>
  <c r="B151" i="2"/>
  <c r="B148" i="19" s="1"/>
  <c r="O150" i="2"/>
  <c r="B150" i="2"/>
  <c r="B147" i="19" s="1"/>
  <c r="O149" i="2"/>
  <c r="B149" i="2"/>
  <c r="B146" i="19" s="1"/>
  <c r="O148" i="2"/>
  <c r="B148" i="2"/>
  <c r="B145" i="19" s="1"/>
  <c r="O147" i="2"/>
  <c r="B147" i="2"/>
  <c r="B144" i="19" s="1"/>
  <c r="O146" i="2"/>
  <c r="B146" i="2"/>
  <c r="B143" i="19" s="1"/>
  <c r="O145" i="2"/>
  <c r="B145" i="2"/>
  <c r="B142" i="19" s="1"/>
  <c r="O144" i="2"/>
  <c r="B144" i="2"/>
  <c r="B141" i="19" s="1"/>
  <c r="O143" i="2"/>
  <c r="B143" i="2"/>
  <c r="B140" i="19" s="1"/>
  <c r="O142" i="2"/>
  <c r="B142" i="2"/>
  <c r="B139" i="19" s="1"/>
  <c r="O141" i="2"/>
  <c r="B141" i="2"/>
  <c r="B138" i="19" s="1"/>
  <c r="O140" i="2"/>
  <c r="B140" i="2"/>
  <c r="B137" i="19" s="1"/>
  <c r="O139" i="2"/>
  <c r="B139" i="2"/>
  <c r="B136" i="19" s="1"/>
  <c r="O138" i="2"/>
  <c r="B138" i="2"/>
  <c r="B135" i="19" s="1"/>
  <c r="O137" i="2"/>
  <c r="B137" i="2"/>
  <c r="B134" i="19" s="1"/>
  <c r="O136" i="2"/>
  <c r="B136" i="2"/>
  <c r="B133" i="19" s="1"/>
  <c r="O135" i="2"/>
  <c r="B135" i="2"/>
  <c r="B132" i="19" s="1"/>
  <c r="O134" i="2"/>
  <c r="B134" i="2"/>
  <c r="B131" i="19" s="1"/>
  <c r="C133" i="2"/>
  <c r="N132" i="2"/>
  <c r="M132" i="2"/>
  <c r="L132" i="2"/>
  <c r="K132" i="2"/>
  <c r="K131" i="2" s="1"/>
  <c r="J132" i="2"/>
  <c r="J131" i="2" s="1"/>
  <c r="I132" i="2"/>
  <c r="H132" i="2"/>
  <c r="H131" i="2" s="1"/>
  <c r="G132" i="2"/>
  <c r="G131" i="2" s="1"/>
  <c r="F132" i="2"/>
  <c r="F131" i="2" s="1"/>
  <c r="E132" i="2"/>
  <c r="E131" i="2" s="1"/>
  <c r="D132" i="2"/>
  <c r="C132" i="2"/>
  <c r="N131" i="2"/>
  <c r="M131" i="2"/>
  <c r="L131" i="2"/>
  <c r="I131" i="2"/>
  <c r="D131" i="2"/>
  <c r="O130" i="2"/>
  <c r="B130" i="2"/>
  <c r="Y127" i="19" s="1"/>
  <c r="O129" i="2"/>
  <c r="B129" i="2"/>
  <c r="Y126" i="19" s="1"/>
  <c r="O128" i="2"/>
  <c r="B128" i="2"/>
  <c r="Y125" i="19" s="1"/>
  <c r="O127" i="2"/>
  <c r="B127" i="2"/>
  <c r="Y124" i="19" s="1"/>
  <c r="O126" i="2"/>
  <c r="B126" i="2"/>
  <c r="Y123" i="19" s="1"/>
  <c r="O125" i="2"/>
  <c r="B125" i="2"/>
  <c r="Y122" i="19" s="1"/>
  <c r="O124" i="2"/>
  <c r="B124" i="2"/>
  <c r="Y121" i="19" s="1"/>
  <c r="O123" i="2"/>
  <c r="B123" i="2"/>
  <c r="Y120" i="19" s="1"/>
  <c r="O122" i="2"/>
  <c r="B122" i="2"/>
  <c r="Y119" i="19" s="1"/>
  <c r="O121" i="2"/>
  <c r="B121" i="2"/>
  <c r="Y118" i="19" s="1"/>
  <c r="O120" i="2"/>
  <c r="B120" i="2"/>
  <c r="Y117" i="19" s="1"/>
  <c r="O119" i="2"/>
  <c r="B119" i="2"/>
  <c r="Y116" i="19" s="1"/>
  <c r="O118" i="2"/>
  <c r="B118" i="2"/>
  <c r="Y115" i="19" s="1"/>
  <c r="O117" i="2"/>
  <c r="B117" i="2"/>
  <c r="Y114" i="19" s="1"/>
  <c r="O116" i="2"/>
  <c r="B116" i="2"/>
  <c r="Y113" i="19" s="1"/>
  <c r="O115" i="2"/>
  <c r="B115" i="2"/>
  <c r="Y112" i="19" s="1"/>
  <c r="O114" i="2"/>
  <c r="B114" i="2"/>
  <c r="Y111" i="19" s="1"/>
  <c r="O113" i="2"/>
  <c r="B113" i="2"/>
  <c r="Y110" i="19" s="1"/>
  <c r="O112" i="2"/>
  <c r="B112" i="2"/>
  <c r="Y109" i="19" s="1"/>
  <c r="O111" i="2"/>
  <c r="B111" i="2"/>
  <c r="Y108" i="19" s="1"/>
  <c r="O110" i="2"/>
  <c r="B110" i="2"/>
  <c r="Y107" i="19" s="1"/>
  <c r="O109" i="2"/>
  <c r="B109" i="2"/>
  <c r="Y106" i="19" s="1"/>
  <c r="O108" i="2"/>
  <c r="B108" i="2"/>
  <c r="Y105" i="19" s="1"/>
  <c r="O107" i="2"/>
  <c r="B107" i="2"/>
  <c r="Y104" i="19" s="1"/>
  <c r="O106" i="2"/>
  <c r="B106" i="2"/>
  <c r="Y103" i="19" s="1"/>
  <c r="O105" i="2"/>
  <c r="B105" i="2"/>
  <c r="Y102" i="19" s="1"/>
  <c r="O104" i="2"/>
  <c r="B104" i="2"/>
  <c r="Y101" i="19" s="1"/>
  <c r="O103" i="2"/>
  <c r="B103" i="2"/>
  <c r="Y100" i="19" s="1"/>
  <c r="C102" i="2"/>
  <c r="C6" i="2" s="1"/>
  <c r="N101" i="2"/>
  <c r="M101" i="2"/>
  <c r="L101" i="2"/>
  <c r="K101" i="2"/>
  <c r="J101" i="2"/>
  <c r="I101" i="2"/>
  <c r="I100" i="2" s="1"/>
  <c r="H101" i="2"/>
  <c r="H100" i="2" s="1"/>
  <c r="G101" i="2"/>
  <c r="G100" i="2" s="1"/>
  <c r="F101" i="2"/>
  <c r="F100" i="2" s="1"/>
  <c r="E101" i="2"/>
  <c r="E100" i="2" s="1"/>
  <c r="D101" i="2"/>
  <c r="D100" i="2" s="1"/>
  <c r="C101" i="2"/>
  <c r="N100" i="2"/>
  <c r="M100" i="2"/>
  <c r="L100" i="2"/>
  <c r="K100" i="2"/>
  <c r="J100" i="2"/>
  <c r="O99" i="2"/>
  <c r="B99" i="2"/>
  <c r="O96" i="2"/>
  <c r="B96" i="2"/>
  <c r="O95" i="2"/>
  <c r="B95" i="2"/>
  <c r="O94" i="2"/>
  <c r="B94" i="2"/>
  <c r="O93" i="2"/>
  <c r="B93" i="2"/>
  <c r="D91" i="19" s="1"/>
  <c r="O92" i="2"/>
  <c r="B92" i="2"/>
  <c r="D90" i="19" s="1"/>
  <c r="O91" i="2"/>
  <c r="B91" i="2"/>
  <c r="D89" i="19" s="1"/>
  <c r="O90" i="2"/>
  <c r="B90" i="2"/>
  <c r="D88" i="19" s="1"/>
  <c r="O89" i="2"/>
  <c r="B89" i="2"/>
  <c r="D87" i="19" s="1"/>
  <c r="O88" i="2"/>
  <c r="B88" i="2"/>
  <c r="D86" i="19" s="1"/>
  <c r="O87" i="2"/>
  <c r="B87" i="2"/>
  <c r="D85" i="19" s="1"/>
  <c r="O86" i="2"/>
  <c r="B86" i="2"/>
  <c r="D84" i="19" s="1"/>
  <c r="O85" i="2"/>
  <c r="B85" i="2"/>
  <c r="D83" i="19" s="1"/>
  <c r="O84" i="2"/>
  <c r="B84" i="2"/>
  <c r="D82" i="19" s="1"/>
  <c r="O83" i="2"/>
  <c r="B83" i="2"/>
  <c r="D81" i="19" s="1"/>
  <c r="O82" i="2"/>
  <c r="B82" i="2"/>
  <c r="D80" i="19" s="1"/>
  <c r="O81" i="2"/>
  <c r="B81" i="2"/>
  <c r="O80" i="2"/>
  <c r="B80" i="2"/>
  <c r="D78" i="19" s="1"/>
  <c r="O79" i="2"/>
  <c r="N78" i="2"/>
  <c r="M78" i="2"/>
  <c r="L78" i="2"/>
  <c r="K78" i="2"/>
  <c r="J78" i="2"/>
  <c r="I78" i="2"/>
  <c r="H78" i="2"/>
  <c r="H77" i="2" s="1"/>
  <c r="G78" i="2"/>
  <c r="F78" i="2"/>
  <c r="F77" i="2" s="1"/>
  <c r="E78" i="2"/>
  <c r="E77" i="2" s="1"/>
  <c r="D78" i="2"/>
  <c r="D77" i="2" s="1"/>
  <c r="C78" i="2"/>
  <c r="N77" i="2"/>
  <c r="M77" i="2"/>
  <c r="L77" i="2"/>
  <c r="K77" i="2"/>
  <c r="J77" i="2"/>
  <c r="I77" i="2"/>
  <c r="G77" i="2"/>
  <c r="O76" i="2"/>
  <c r="B76" i="2"/>
  <c r="O75" i="2"/>
  <c r="B75" i="2"/>
  <c r="O74" i="2"/>
  <c r="B74" i="2"/>
  <c r="C73" i="18" s="1"/>
  <c r="B73" i="18" s="1"/>
  <c r="O73" i="2"/>
  <c r="B73" i="2"/>
  <c r="C72" i="18" s="1"/>
  <c r="B72" i="18" s="1"/>
  <c r="O72" i="2"/>
  <c r="B72" i="2"/>
  <c r="C71" i="18" s="1"/>
  <c r="B71" i="18" s="1"/>
  <c r="O71" i="2"/>
  <c r="B71" i="2"/>
  <c r="O70" i="2"/>
  <c r="B70" i="2"/>
  <c r="D68" i="19" s="1"/>
  <c r="O69" i="2"/>
  <c r="B69" i="2"/>
  <c r="B67" i="19" s="1"/>
  <c r="O68" i="2"/>
  <c r="B68" i="2"/>
  <c r="O67" i="2"/>
  <c r="N66" i="2"/>
  <c r="N65" i="2" s="1"/>
  <c r="M66" i="2"/>
  <c r="M65" i="2" s="1"/>
  <c r="L66" i="2"/>
  <c r="L65" i="2" s="1"/>
  <c r="K66" i="2"/>
  <c r="K65" i="2" s="1"/>
  <c r="J66" i="2"/>
  <c r="J65" i="2" s="1"/>
  <c r="I66" i="2"/>
  <c r="I65" i="2" s="1"/>
  <c r="H66" i="2"/>
  <c r="H65" i="2" s="1"/>
  <c r="G66" i="2"/>
  <c r="G65" i="2" s="1"/>
  <c r="F66" i="2"/>
  <c r="F65" i="2" s="1"/>
  <c r="E66" i="2"/>
  <c r="E65" i="2" s="1"/>
  <c r="D66" i="2"/>
  <c r="D65" i="2" s="1"/>
  <c r="O62" i="2"/>
  <c r="B62" i="2"/>
  <c r="O61" i="2"/>
  <c r="B61" i="2"/>
  <c r="O60" i="2"/>
  <c r="B60" i="2"/>
  <c r="J59" i="19" s="1"/>
  <c r="O59" i="2"/>
  <c r="B59" i="2"/>
  <c r="B58" i="19" s="1"/>
  <c r="O58" i="2"/>
  <c r="B58" i="2"/>
  <c r="O54" i="2"/>
  <c r="B54" i="2"/>
  <c r="D53" i="19" s="1"/>
  <c r="AC53" i="19" s="1"/>
  <c r="O53" i="2"/>
  <c r="B53" i="2"/>
  <c r="D52" i="19" s="1"/>
  <c r="O52" i="2"/>
  <c r="B52" i="2"/>
  <c r="D51" i="19" s="1"/>
  <c r="O51" i="2"/>
  <c r="B51" i="2"/>
  <c r="D50" i="19" s="1"/>
  <c r="O50" i="2"/>
  <c r="B50" i="2"/>
  <c r="D49" i="19" s="1"/>
  <c r="O49" i="2"/>
  <c r="B49" i="2"/>
  <c r="D48" i="19" s="1"/>
  <c r="O48" i="2"/>
  <c r="B48" i="2"/>
  <c r="D47" i="19" s="1"/>
  <c r="O47" i="2"/>
  <c r="B47" i="2"/>
  <c r="D46" i="19" s="1"/>
  <c r="O46" i="2"/>
  <c r="B46" i="2"/>
  <c r="D45" i="19" s="1"/>
  <c r="O45" i="2"/>
  <c r="B45" i="2"/>
  <c r="D44" i="19" s="1"/>
  <c r="O44" i="2"/>
  <c r="B44" i="2"/>
  <c r="D43" i="19" s="1"/>
  <c r="O43" i="2"/>
  <c r="B43" i="2"/>
  <c r="D42" i="19" s="1"/>
  <c r="O42" i="2"/>
  <c r="B42" i="2"/>
  <c r="D41" i="19" s="1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B40" i="2"/>
  <c r="B39" i="19" s="1"/>
  <c r="O39" i="2"/>
  <c r="B39" i="2"/>
  <c r="J38" i="19" s="1"/>
  <c r="O38" i="2"/>
  <c r="B38" i="2"/>
  <c r="C37" i="18" s="1"/>
  <c r="B37" i="18" s="1"/>
  <c r="O37" i="2"/>
  <c r="B37" i="2"/>
  <c r="C36" i="18" s="1"/>
  <c r="B36" i="18" s="1"/>
  <c r="O36" i="2"/>
  <c r="O35" i="2"/>
  <c r="B35" i="2"/>
  <c r="C34" i="18" s="1"/>
  <c r="B34" i="18" s="1"/>
  <c r="O34" i="2"/>
  <c r="B34" i="2"/>
  <c r="C33" i="18" s="1"/>
  <c r="B33" i="18" s="1"/>
  <c r="O33" i="2"/>
  <c r="B33" i="2"/>
  <c r="E32" i="19" s="1"/>
  <c r="E8" i="19" s="1"/>
  <c r="E5" i="19" s="1"/>
  <c r="O32" i="2"/>
  <c r="B32" i="2"/>
  <c r="O31" i="2"/>
  <c r="B31" i="2"/>
  <c r="C30" i="18" s="1"/>
  <c r="O30" i="2"/>
  <c r="B30" i="2"/>
  <c r="F29" i="19" s="1"/>
  <c r="O29" i="2"/>
  <c r="B29" i="2"/>
  <c r="F28" i="19" s="1"/>
  <c r="O28" i="2"/>
  <c r="B28" i="2"/>
  <c r="D27" i="19" s="1"/>
  <c r="O27" i="2"/>
  <c r="B27" i="2"/>
  <c r="D26" i="19" s="1"/>
  <c r="O26" i="2"/>
  <c r="B26" i="2"/>
  <c r="F25" i="19" s="1"/>
  <c r="F7" i="19" s="1"/>
  <c r="O25" i="2"/>
  <c r="B25" i="2"/>
  <c r="E24" i="19" s="1"/>
  <c r="O24" i="2"/>
  <c r="B24" i="2"/>
  <c r="D23" i="19" s="1"/>
  <c r="D7" i="19" s="1"/>
  <c r="O23" i="2"/>
  <c r="B23" i="2"/>
  <c r="E22" i="19" s="1"/>
  <c r="O22" i="2"/>
  <c r="B22" i="2"/>
  <c r="E21" i="19" s="1"/>
  <c r="O21" i="2"/>
  <c r="B21" i="2"/>
  <c r="E20" i="19" s="1"/>
  <c r="O20" i="2"/>
  <c r="B20" i="2"/>
  <c r="E19" i="19" s="1"/>
  <c r="O19" i="2"/>
  <c r="B19" i="2"/>
  <c r="B18" i="19" s="1"/>
  <c r="O18" i="2"/>
  <c r="B18" i="2"/>
  <c r="O17" i="2"/>
  <c r="B17" i="2"/>
  <c r="O16" i="2"/>
  <c r="B16" i="2"/>
  <c r="E15" i="19" s="1"/>
  <c r="O15" i="2"/>
  <c r="B15" i="2"/>
  <c r="E14" i="19" s="1"/>
  <c r="O14" i="2"/>
  <c r="B14" i="2"/>
  <c r="O13" i="2"/>
  <c r="B13" i="2"/>
  <c r="E12" i="19" s="1"/>
  <c r="O12" i="2"/>
  <c r="B12" i="2"/>
  <c r="E11" i="19" s="1"/>
  <c r="E7" i="19" s="1"/>
  <c r="O11" i="2"/>
  <c r="B11" i="2"/>
  <c r="S10" i="19" s="1"/>
  <c r="S7" i="19" s="1"/>
  <c r="O10" i="2"/>
  <c r="B10" i="2"/>
  <c r="B9" i="19" s="1"/>
  <c r="N8" i="2"/>
  <c r="M8" i="2"/>
  <c r="L8" i="2"/>
  <c r="K8" i="2"/>
  <c r="J8" i="2"/>
  <c r="I8" i="2"/>
  <c r="I7" i="2" s="1"/>
  <c r="H8" i="2"/>
  <c r="G8" i="2"/>
  <c r="F8" i="2"/>
  <c r="E8" i="2"/>
  <c r="D8" i="2"/>
  <c r="C8" i="2"/>
  <c r="N7" i="2"/>
  <c r="M7" i="2"/>
  <c r="L7" i="2"/>
  <c r="K7" i="2"/>
  <c r="L5" i="2" l="1"/>
  <c r="N5" i="2"/>
  <c r="D6" i="19"/>
  <c r="J5" i="19"/>
  <c r="J6" i="19"/>
  <c r="E6" i="19"/>
  <c r="E4" i="19"/>
  <c r="E3" i="19" s="1"/>
  <c r="F6" i="19"/>
  <c r="F4" i="19"/>
  <c r="F3" i="19" s="1"/>
  <c r="S6" i="19"/>
  <c r="S4" i="19"/>
  <c r="S3" i="19" s="1"/>
  <c r="B30" i="18"/>
  <c r="F7" i="2"/>
  <c r="F5" i="2"/>
  <c r="F4" i="2" s="1"/>
  <c r="J61" i="19"/>
  <c r="C61" i="18"/>
  <c r="B61" i="18" s="1"/>
  <c r="C75" i="18"/>
  <c r="B75" i="18" s="1"/>
  <c r="AC74" i="19"/>
  <c r="C95" i="18"/>
  <c r="B95" i="18" s="1"/>
  <c r="B94" i="19"/>
  <c r="AC94" i="19" s="1"/>
  <c r="C165" i="18"/>
  <c r="C166" i="18"/>
  <c r="B166" i="18" s="1"/>
  <c r="AC165" i="19"/>
  <c r="C167" i="18"/>
  <c r="B167" i="18" s="1"/>
  <c r="AC166" i="19"/>
  <c r="C168" i="18"/>
  <c r="B168" i="18" s="1"/>
  <c r="AC167" i="19"/>
  <c r="C169" i="18"/>
  <c r="B169" i="18" s="1"/>
  <c r="AC168" i="19"/>
  <c r="C170" i="18"/>
  <c r="B170" i="18" s="1"/>
  <c r="AC169" i="19"/>
  <c r="C5" i="2"/>
  <c r="E7" i="2"/>
  <c r="E5" i="2"/>
  <c r="G7" i="2"/>
  <c r="G5" i="2"/>
  <c r="I5" i="2"/>
  <c r="K5" i="2"/>
  <c r="M5" i="2"/>
  <c r="M4" i="2" s="1"/>
  <c r="B8" i="19"/>
  <c r="J7" i="2"/>
  <c r="J5" i="2"/>
  <c r="J4" i="2" s="1"/>
  <c r="D7" i="2"/>
  <c r="D5" i="2"/>
  <c r="D4" i="2" s="1"/>
  <c r="H7" i="2"/>
  <c r="H5" i="2"/>
  <c r="H4" i="2" s="1"/>
  <c r="E3" i="18"/>
  <c r="Q3" i="18"/>
  <c r="C31" i="18"/>
  <c r="B31" i="18" s="1"/>
  <c r="AC31" i="19"/>
  <c r="O166" i="2"/>
  <c r="B165" i="18"/>
  <c r="L4" i="2"/>
  <c r="B166" i="2"/>
  <c r="O66" i="2"/>
  <c r="B55" i="2"/>
  <c r="C171" i="18"/>
  <c r="B171" i="18" s="1"/>
  <c r="AC170" i="19"/>
  <c r="C173" i="18"/>
  <c r="B173" i="18" s="1"/>
  <c r="AC171" i="19"/>
  <c r="C172" i="18"/>
  <c r="B172" i="18" s="1"/>
  <c r="C174" i="18"/>
  <c r="B174" i="18" s="1"/>
  <c r="C135" i="18"/>
  <c r="B135" i="18" s="1"/>
  <c r="AC134" i="19"/>
  <c r="AC136" i="19"/>
  <c r="C137" i="18"/>
  <c r="B137" i="18" s="1"/>
  <c r="C139" i="18"/>
  <c r="B139" i="18" s="1"/>
  <c r="AC138" i="19"/>
  <c r="AC140" i="19"/>
  <c r="C141" i="18"/>
  <c r="B141" i="18" s="1"/>
  <c r="C143" i="18"/>
  <c r="B143" i="18" s="1"/>
  <c r="AC142" i="19"/>
  <c r="AC146" i="19"/>
  <c r="C147" i="18"/>
  <c r="B147" i="18" s="1"/>
  <c r="AC148" i="19"/>
  <c r="C149" i="18"/>
  <c r="B149" i="18" s="1"/>
  <c r="C151" i="18"/>
  <c r="B151" i="18" s="1"/>
  <c r="AC150" i="19"/>
  <c r="C153" i="18"/>
  <c r="B153" i="18" s="1"/>
  <c r="AC152" i="19"/>
  <c r="C155" i="18"/>
  <c r="AC156" i="19"/>
  <c r="C157" i="18"/>
  <c r="B157" i="18" s="1"/>
  <c r="C159" i="18"/>
  <c r="B159" i="18" s="1"/>
  <c r="AC158" i="19"/>
  <c r="AC160" i="19"/>
  <c r="C161" i="18"/>
  <c r="B161" i="18" s="1"/>
  <c r="AC162" i="19"/>
  <c r="C163" i="18"/>
  <c r="B163" i="18" s="1"/>
  <c r="C134" i="18"/>
  <c r="B134" i="18" s="1"/>
  <c r="AC133" i="19"/>
  <c r="C136" i="18"/>
  <c r="B136" i="18" s="1"/>
  <c r="AC135" i="19"/>
  <c r="AC137" i="19"/>
  <c r="C138" i="18"/>
  <c r="B138" i="18" s="1"/>
  <c r="C140" i="18"/>
  <c r="B140" i="18" s="1"/>
  <c r="AC139" i="19"/>
  <c r="C142" i="18"/>
  <c r="B142" i="18" s="1"/>
  <c r="AC141" i="19"/>
  <c r="AC143" i="19"/>
  <c r="C144" i="18"/>
  <c r="B144" i="18" s="1"/>
  <c r="C146" i="18"/>
  <c r="B146" i="18" s="1"/>
  <c r="AC145" i="19"/>
  <c r="C148" i="18"/>
  <c r="B148" i="18" s="1"/>
  <c r="AC147" i="19"/>
  <c r="AC149" i="19"/>
  <c r="C150" i="18"/>
  <c r="B150" i="18" s="1"/>
  <c r="AC151" i="19"/>
  <c r="C152" i="18"/>
  <c r="B152" i="18" s="1"/>
  <c r="C154" i="18"/>
  <c r="B154" i="18" s="1"/>
  <c r="AC153" i="19"/>
  <c r="C156" i="18"/>
  <c r="B156" i="18" s="1"/>
  <c r="AC155" i="19"/>
  <c r="C158" i="18"/>
  <c r="B158" i="18" s="1"/>
  <c r="AC157" i="19"/>
  <c r="C160" i="18"/>
  <c r="B160" i="18" s="1"/>
  <c r="AC159" i="19"/>
  <c r="AC161" i="19"/>
  <c r="C162" i="18"/>
  <c r="B162" i="18" s="1"/>
  <c r="C101" i="18"/>
  <c r="C103" i="18"/>
  <c r="B103" i="18" s="1"/>
  <c r="AC102" i="19"/>
  <c r="C105" i="18"/>
  <c r="B105" i="18" s="1"/>
  <c r="AC104" i="19"/>
  <c r="C107" i="18"/>
  <c r="B107" i="18" s="1"/>
  <c r="AC106" i="19"/>
  <c r="C109" i="18"/>
  <c r="B109" i="18" s="1"/>
  <c r="AC108" i="19"/>
  <c r="AC110" i="19"/>
  <c r="C111" i="18"/>
  <c r="B111" i="18" s="1"/>
  <c r="C113" i="18"/>
  <c r="B113" i="18" s="1"/>
  <c r="AC112" i="19"/>
  <c r="C115" i="18"/>
  <c r="B115" i="18" s="1"/>
  <c r="AC114" i="19"/>
  <c r="C117" i="18"/>
  <c r="B117" i="18" s="1"/>
  <c r="AC116" i="19"/>
  <c r="C119" i="18"/>
  <c r="B119" i="18" s="1"/>
  <c r="AC118" i="19"/>
  <c r="AC120" i="19"/>
  <c r="C121" i="18"/>
  <c r="B121" i="18" s="1"/>
  <c r="C123" i="18"/>
  <c r="B123" i="18" s="1"/>
  <c r="AC122" i="19"/>
  <c r="C125" i="18"/>
  <c r="B125" i="18" s="1"/>
  <c r="AC124" i="19"/>
  <c r="C127" i="18"/>
  <c r="B127" i="18" s="1"/>
  <c r="AC126" i="19"/>
  <c r="C102" i="18"/>
  <c r="B102" i="18" s="1"/>
  <c r="AC101" i="19"/>
  <c r="C104" i="18"/>
  <c r="B104" i="18" s="1"/>
  <c r="AC103" i="19"/>
  <c r="C106" i="18"/>
  <c r="B106" i="18" s="1"/>
  <c r="AC105" i="19"/>
  <c r="C108" i="18"/>
  <c r="B108" i="18" s="1"/>
  <c r="AC107" i="19"/>
  <c r="C110" i="18"/>
  <c r="B110" i="18" s="1"/>
  <c r="AC109" i="19"/>
  <c r="C112" i="18"/>
  <c r="C114" i="18"/>
  <c r="B114" i="18" s="1"/>
  <c r="AC113" i="19"/>
  <c r="C116" i="18"/>
  <c r="B116" i="18" s="1"/>
  <c r="AC115" i="19"/>
  <c r="C118" i="18"/>
  <c r="B118" i="18" s="1"/>
  <c r="AC117" i="19"/>
  <c r="AC119" i="19"/>
  <c r="C120" i="18"/>
  <c r="B120" i="18" s="1"/>
  <c r="C122" i="18"/>
  <c r="B122" i="18" s="1"/>
  <c r="AC121" i="19"/>
  <c r="C124" i="18"/>
  <c r="B124" i="18" s="1"/>
  <c r="AC123" i="19"/>
  <c r="C126" i="18"/>
  <c r="B126" i="18" s="1"/>
  <c r="AC125" i="19"/>
  <c r="AC127" i="19"/>
  <c r="C128" i="18"/>
  <c r="B128" i="18" s="1"/>
  <c r="C79" i="18"/>
  <c r="AC78" i="19"/>
  <c r="C81" i="18"/>
  <c r="B81" i="18" s="1"/>
  <c r="AC80" i="19"/>
  <c r="AC82" i="19"/>
  <c r="C83" i="18"/>
  <c r="B83" i="18" s="1"/>
  <c r="AC84" i="19"/>
  <c r="C85" i="18"/>
  <c r="B85" i="18" s="1"/>
  <c r="AC86" i="19"/>
  <c r="C87" i="18"/>
  <c r="B87" i="18" s="1"/>
  <c r="C89" i="18"/>
  <c r="B89" i="18" s="1"/>
  <c r="AC88" i="19"/>
  <c r="C91" i="18"/>
  <c r="B91" i="18" s="1"/>
  <c r="AC90" i="19"/>
  <c r="C93" i="18"/>
  <c r="B93" i="18" s="1"/>
  <c r="B92" i="19"/>
  <c r="AC92" i="19" s="1"/>
  <c r="C97" i="18"/>
  <c r="B97" i="18" s="1"/>
  <c r="C80" i="18"/>
  <c r="B80" i="18" s="1"/>
  <c r="B79" i="19"/>
  <c r="C82" i="18"/>
  <c r="B82" i="18" s="1"/>
  <c r="AC81" i="19"/>
  <c r="C84" i="18"/>
  <c r="B84" i="18" s="1"/>
  <c r="AC85" i="19"/>
  <c r="C86" i="18"/>
  <c r="B86" i="18" s="1"/>
  <c r="C88" i="18"/>
  <c r="B88" i="18" s="1"/>
  <c r="AC87" i="19"/>
  <c r="AC89" i="19"/>
  <c r="C90" i="18"/>
  <c r="B90" i="18" s="1"/>
  <c r="C92" i="18"/>
  <c r="B92" i="18" s="1"/>
  <c r="AC91" i="19"/>
  <c r="C94" i="18"/>
  <c r="C78" i="18" s="1"/>
  <c r="B93" i="19"/>
  <c r="B77" i="19" s="1"/>
  <c r="C67" i="18"/>
  <c r="B66" i="19"/>
  <c r="C69" i="18"/>
  <c r="B69" i="18" s="1"/>
  <c r="N4" i="2"/>
  <c r="C68" i="18"/>
  <c r="B68" i="18" s="1"/>
  <c r="AC67" i="19"/>
  <c r="C70" i="18"/>
  <c r="B73" i="19"/>
  <c r="C74" i="18"/>
  <c r="B74" i="18" s="1"/>
  <c r="AC61" i="19"/>
  <c r="C58" i="18"/>
  <c r="B58" i="18" s="1"/>
  <c r="B60" i="19"/>
  <c r="AC60" i="19" s="1"/>
  <c r="C60" i="18"/>
  <c r="B60" i="18" s="1"/>
  <c r="C57" i="18"/>
  <c r="B57" i="19"/>
  <c r="C59" i="18"/>
  <c r="B59" i="18" s="1"/>
  <c r="G4" i="2"/>
  <c r="K4" i="2"/>
  <c r="C45" i="18"/>
  <c r="B45" i="18" s="1"/>
  <c r="AC45" i="19"/>
  <c r="C53" i="18"/>
  <c r="B53" i="18" s="1"/>
  <c r="C41" i="18"/>
  <c r="C47" i="18"/>
  <c r="B47" i="18" s="1"/>
  <c r="AC47" i="19"/>
  <c r="C51" i="18"/>
  <c r="B51" i="18" s="1"/>
  <c r="AC51" i="19"/>
  <c r="C42" i="18"/>
  <c r="B42" i="18" s="1"/>
  <c r="AC42" i="19"/>
  <c r="C44" i="18"/>
  <c r="B44" i="18" s="1"/>
  <c r="AC44" i="19"/>
  <c r="C46" i="18"/>
  <c r="B46" i="18" s="1"/>
  <c r="AC46" i="19"/>
  <c r="C48" i="18"/>
  <c r="B48" i="18" s="1"/>
  <c r="AC48" i="19"/>
  <c r="C50" i="18"/>
  <c r="B50" i="18" s="1"/>
  <c r="AC50" i="19"/>
  <c r="AC52" i="19"/>
  <c r="C52" i="18"/>
  <c r="B52" i="18" s="1"/>
  <c r="AC43" i="19"/>
  <c r="C43" i="18"/>
  <c r="B43" i="18" s="1"/>
  <c r="C49" i="18"/>
  <c r="B49" i="18" s="1"/>
  <c r="AC49" i="19"/>
  <c r="C9" i="18"/>
  <c r="C11" i="18"/>
  <c r="B11" i="18" s="1"/>
  <c r="C13" i="18"/>
  <c r="B13" i="18" s="1"/>
  <c r="B13" i="19"/>
  <c r="AC13" i="19" s="1"/>
  <c r="C15" i="18"/>
  <c r="B15" i="18" s="1"/>
  <c r="AC15" i="19"/>
  <c r="C17" i="18"/>
  <c r="B17" i="18" s="1"/>
  <c r="B17" i="19"/>
  <c r="AC17" i="19" s="1"/>
  <c r="C19" i="18"/>
  <c r="B19" i="18" s="1"/>
  <c r="AC19" i="19"/>
  <c r="C21" i="18"/>
  <c r="B21" i="18" s="1"/>
  <c r="AC21" i="19"/>
  <c r="C23" i="18"/>
  <c r="B23" i="18" s="1"/>
  <c r="C25" i="18"/>
  <c r="B25" i="18" s="1"/>
  <c r="C27" i="18"/>
  <c r="B27" i="18" s="1"/>
  <c r="AC27" i="19"/>
  <c r="C29" i="18"/>
  <c r="B29" i="18" s="1"/>
  <c r="AC29" i="19"/>
  <c r="C35" i="18"/>
  <c r="B35" i="18" s="1"/>
  <c r="C39" i="18"/>
  <c r="B39" i="18" s="1"/>
  <c r="C10" i="18"/>
  <c r="B10" i="18" s="1"/>
  <c r="C12" i="18"/>
  <c r="B12" i="18" s="1"/>
  <c r="AC12" i="19"/>
  <c r="C14" i="18"/>
  <c r="B14" i="18" s="1"/>
  <c r="AC14" i="19"/>
  <c r="B16" i="19"/>
  <c r="AC16" i="19" s="1"/>
  <c r="C16" i="18"/>
  <c r="B16" i="18" s="1"/>
  <c r="C18" i="18"/>
  <c r="B18" i="18" s="1"/>
  <c r="AC18" i="19"/>
  <c r="C20" i="18"/>
  <c r="B20" i="18" s="1"/>
  <c r="AC20" i="19"/>
  <c r="C22" i="18"/>
  <c r="B22" i="18" s="1"/>
  <c r="AC22" i="19"/>
  <c r="C24" i="18"/>
  <c r="B24" i="18" s="1"/>
  <c r="AC24" i="19"/>
  <c r="C26" i="18"/>
  <c r="B26" i="18" s="1"/>
  <c r="AC26" i="19"/>
  <c r="C28" i="18"/>
  <c r="B28" i="18" s="1"/>
  <c r="AC28" i="19"/>
  <c r="C32" i="18"/>
  <c r="B32" i="18" s="1"/>
  <c r="H3" i="18"/>
  <c r="C38" i="18"/>
  <c r="C133" i="18"/>
  <c r="B133" i="18" s="1"/>
  <c r="AC132" i="19"/>
  <c r="AC131" i="19"/>
  <c r="C132" i="18"/>
  <c r="C145" i="18"/>
  <c r="P3" i="18"/>
  <c r="M3" i="18"/>
  <c r="C65" i="1"/>
  <c r="O133" i="2"/>
  <c r="O102" i="2"/>
  <c r="B102" i="2"/>
  <c r="B67" i="2"/>
  <c r="O41" i="2"/>
  <c r="O9" i="2"/>
  <c r="B9" i="2"/>
  <c r="B133" i="2"/>
  <c r="O132" i="2"/>
  <c r="C131" i="2"/>
  <c r="B131" i="2" s="1"/>
  <c r="B132" i="2"/>
  <c r="I4" i="2"/>
  <c r="O101" i="2"/>
  <c r="E4" i="2"/>
  <c r="C100" i="2"/>
  <c r="B101" i="2"/>
  <c r="O78" i="2"/>
  <c r="O6" i="2"/>
  <c r="B79" i="2"/>
  <c r="C77" i="2"/>
  <c r="O77" i="2" s="1"/>
  <c r="B78" i="2"/>
  <c r="C65" i="2"/>
  <c r="B66" i="2"/>
  <c r="O55" i="2"/>
  <c r="B41" i="2"/>
  <c r="O8" i="2"/>
  <c r="C7" i="2"/>
  <c r="B8" i="2"/>
  <c r="C66" i="18" l="1"/>
  <c r="B66" i="18" s="1"/>
  <c r="C99" i="18"/>
  <c r="C40" i="18"/>
  <c r="C55" i="18"/>
  <c r="C7" i="18"/>
  <c r="C65" i="18"/>
  <c r="C77" i="18"/>
  <c r="C164" i="18"/>
  <c r="B164" i="18" s="1"/>
  <c r="C8" i="18"/>
  <c r="B132" i="18"/>
  <c r="C130" i="18"/>
  <c r="C100" i="18"/>
  <c r="B100" i="18" s="1"/>
  <c r="C131" i="18"/>
  <c r="B131" i="18" s="1"/>
  <c r="AC164" i="19"/>
  <c r="Z163" i="19"/>
  <c r="Z4" i="19" s="1"/>
  <c r="Z3" i="19" s="1"/>
  <c r="B55" i="18"/>
  <c r="B65" i="19"/>
  <c r="B5" i="19" s="1"/>
  <c r="AC77" i="19"/>
  <c r="B7" i="19"/>
  <c r="C54" i="18"/>
  <c r="B54" i="18" s="1"/>
  <c r="J55" i="19"/>
  <c r="J4" i="19" s="1"/>
  <c r="J3" i="19" s="1"/>
  <c r="AC58" i="19"/>
  <c r="B55" i="19"/>
  <c r="B77" i="2"/>
  <c r="AC173" i="19"/>
  <c r="AC172" i="19"/>
  <c r="B155" i="18"/>
  <c r="B130" i="19"/>
  <c r="AC130" i="19" s="1"/>
  <c r="AC154" i="19"/>
  <c r="B112" i="18"/>
  <c r="AC100" i="19"/>
  <c r="Y98" i="19"/>
  <c r="Y4" i="19" s="1"/>
  <c r="AC111" i="19"/>
  <c r="Y99" i="19"/>
  <c r="Y5" i="19" s="1"/>
  <c r="B101" i="18"/>
  <c r="AC93" i="19"/>
  <c r="AC96" i="19"/>
  <c r="B78" i="18"/>
  <c r="B94" i="18"/>
  <c r="B79" i="18"/>
  <c r="D76" i="19"/>
  <c r="D75" i="19" s="1"/>
  <c r="AC83" i="19"/>
  <c r="B76" i="19"/>
  <c r="AC79" i="19"/>
  <c r="AC73" i="19"/>
  <c r="AC69" i="19"/>
  <c r="I65" i="19"/>
  <c r="I5" i="19" s="1"/>
  <c r="I3" i="19" s="1"/>
  <c r="B64" i="19"/>
  <c r="AC66" i="19"/>
  <c r="D64" i="19"/>
  <c r="D63" i="19" s="1"/>
  <c r="AC68" i="19"/>
  <c r="B70" i="18"/>
  <c r="B67" i="18"/>
  <c r="AC57" i="19"/>
  <c r="B57" i="18"/>
  <c r="AC59" i="19"/>
  <c r="AC41" i="19"/>
  <c r="D40" i="19"/>
  <c r="B40" i="18"/>
  <c r="B41" i="18"/>
  <c r="AC23" i="19"/>
  <c r="AC35" i="19"/>
  <c r="AC11" i="19"/>
  <c r="AC10" i="19"/>
  <c r="AC25" i="19"/>
  <c r="AC9" i="19"/>
  <c r="AC32" i="19"/>
  <c r="AC39" i="19"/>
  <c r="B7" i="18"/>
  <c r="B9" i="18"/>
  <c r="B38" i="18"/>
  <c r="AC38" i="19"/>
  <c r="AC144" i="19"/>
  <c r="B129" i="19"/>
  <c r="B145" i="18"/>
  <c r="O131" i="2"/>
  <c r="O100" i="2"/>
  <c r="B100" i="2"/>
  <c r="C4" i="2"/>
  <c r="C4" i="21" s="1"/>
  <c r="D4" i="21" s="1"/>
  <c r="B6" i="2"/>
  <c r="O65" i="2"/>
  <c r="B65" i="2"/>
  <c r="B5" i="2"/>
  <c r="O5" i="2"/>
  <c r="O7" i="2"/>
  <c r="B7" i="2"/>
  <c r="AC5" i="19" l="1"/>
  <c r="Y3" i="19"/>
  <c r="AC40" i="19"/>
  <c r="D4" i="19"/>
  <c r="D3" i="19" s="1"/>
  <c r="B4" i="19"/>
  <c r="C5" i="18"/>
  <c r="C4" i="18"/>
  <c r="AC163" i="19"/>
  <c r="B54" i="19"/>
  <c r="AC55" i="19"/>
  <c r="J54" i="19"/>
  <c r="AC98" i="19"/>
  <c r="Y97" i="19"/>
  <c r="AC97" i="19" s="1"/>
  <c r="C98" i="18"/>
  <c r="B98" i="18" s="1"/>
  <c r="B99" i="18"/>
  <c r="AC99" i="19"/>
  <c r="B75" i="19"/>
  <c r="AC75" i="19" s="1"/>
  <c r="AC76" i="19"/>
  <c r="C76" i="18"/>
  <c r="B76" i="18" s="1"/>
  <c r="B77" i="18"/>
  <c r="C64" i="18"/>
  <c r="B64" i="18" s="1"/>
  <c r="B65" i="18"/>
  <c r="I63" i="19"/>
  <c r="B63" i="19"/>
  <c r="AC64" i="19"/>
  <c r="AC65" i="19"/>
  <c r="B6" i="19"/>
  <c r="AC7" i="19"/>
  <c r="AC8" i="19"/>
  <c r="C6" i="18"/>
  <c r="B6" i="18" s="1"/>
  <c r="B5" i="18"/>
  <c r="B8" i="18"/>
  <c r="C3" i="21"/>
  <c r="C129" i="18"/>
  <c r="B129" i="18" s="1"/>
  <c r="B130" i="18"/>
  <c r="B128" i="19"/>
  <c r="AC128" i="19" s="1"/>
  <c r="AC129" i="19"/>
  <c r="O4" i="2"/>
  <c r="B4" i="2"/>
  <c r="C7" i="1"/>
  <c r="C165" i="1"/>
  <c r="C5" i="1" s="1"/>
  <c r="D165" i="1"/>
  <c r="D5" i="1" s="1"/>
  <c r="M165" i="1"/>
  <c r="M5" i="1" s="1"/>
  <c r="N165" i="1"/>
  <c r="N5" i="1" s="1"/>
  <c r="L165" i="1"/>
  <c r="L5" i="1" s="1"/>
  <c r="J165" i="1"/>
  <c r="J5" i="1" s="1"/>
  <c r="H165" i="1"/>
  <c r="H5" i="1" s="1"/>
  <c r="F165" i="1"/>
  <c r="F5" i="1" s="1"/>
  <c r="K165" i="1"/>
  <c r="K5" i="1" s="1"/>
  <c r="I165" i="1"/>
  <c r="I5" i="1" s="1"/>
  <c r="G165" i="1"/>
  <c r="G5" i="1" s="1"/>
  <c r="E165" i="1"/>
  <c r="E5" i="1" s="1"/>
  <c r="M7" i="1"/>
  <c r="I7" i="1"/>
  <c r="E7" i="1"/>
  <c r="AC4" i="19" l="1"/>
  <c r="AC54" i="19"/>
  <c r="AC6" i="19"/>
  <c r="AC63" i="19"/>
  <c r="B3" i="19"/>
  <c r="AC3" i="19" s="1"/>
  <c r="C3" i="18"/>
  <c r="B3" i="18" s="1"/>
  <c r="B4" i="18"/>
  <c r="G7" i="1"/>
  <c r="K7" i="1"/>
  <c r="B165" i="1"/>
  <c r="C99" i="1"/>
  <c r="C130" i="1"/>
  <c r="C77" i="1"/>
  <c r="F7" i="1"/>
  <c r="J7" i="1"/>
  <c r="N7" i="1"/>
  <c r="D7" i="1"/>
  <c r="H7" i="1"/>
  <c r="L7" i="1"/>
  <c r="E65" i="1"/>
  <c r="G65" i="1"/>
  <c r="I65" i="1"/>
  <c r="K65" i="1"/>
  <c r="M65" i="1"/>
  <c r="F65" i="1"/>
  <c r="H65" i="1"/>
  <c r="L65" i="1"/>
  <c r="G99" i="1"/>
  <c r="I99" i="1"/>
  <c r="K99" i="1"/>
  <c r="M99" i="1"/>
  <c r="D99" i="1"/>
  <c r="F99" i="1"/>
  <c r="H99" i="1"/>
  <c r="J99" i="1"/>
  <c r="L99" i="1"/>
  <c r="N99" i="1"/>
  <c r="D130" i="1"/>
  <c r="F130" i="1"/>
  <c r="H130" i="1"/>
  <c r="J130" i="1"/>
  <c r="L130" i="1"/>
  <c r="N130" i="1"/>
  <c r="J65" i="1"/>
  <c r="B167" i="1"/>
  <c r="B168" i="1"/>
  <c r="O106" i="1"/>
  <c r="B107" i="1"/>
  <c r="O111" i="1"/>
  <c r="B117" i="1"/>
  <c r="B119" i="1"/>
  <c r="O122" i="1"/>
  <c r="O124" i="1"/>
  <c r="O126" i="1"/>
  <c r="O8" i="1"/>
  <c r="G77" i="1"/>
  <c r="K77" i="1"/>
  <c r="N65" i="1"/>
  <c r="B102" i="1"/>
  <c r="O11" i="1"/>
  <c r="B13" i="1"/>
  <c r="O15" i="1"/>
  <c r="O16" i="1"/>
  <c r="O17" i="1"/>
  <c r="B19" i="1"/>
  <c r="B27" i="1"/>
  <c r="B29" i="1"/>
  <c r="B135" i="1"/>
  <c r="O144" i="1"/>
  <c r="O146" i="1"/>
  <c r="O148" i="1"/>
  <c r="B150" i="1"/>
  <c r="O152" i="1"/>
  <c r="B154" i="1"/>
  <c r="B158" i="1"/>
  <c r="B21" i="1"/>
  <c r="B25" i="1"/>
  <c r="E77" i="1"/>
  <c r="I77" i="1"/>
  <c r="M77" i="1"/>
  <c r="B84" i="1"/>
  <c r="B86" i="1"/>
  <c r="B88" i="1"/>
  <c r="O90" i="1"/>
  <c r="B92" i="1"/>
  <c r="B94" i="1"/>
  <c r="B96" i="1"/>
  <c r="D65" i="1"/>
  <c r="O161" i="1"/>
  <c r="B32" i="1"/>
  <c r="O34" i="1"/>
  <c r="B41" i="1"/>
  <c r="B58" i="1"/>
  <c r="O138" i="1"/>
  <c r="O140" i="1"/>
  <c r="O142" i="1"/>
  <c r="J77" i="1"/>
  <c r="O95" i="1"/>
  <c r="B9" i="1"/>
  <c r="B10" i="1"/>
  <c r="B12" i="1"/>
  <c r="O14" i="1"/>
  <c r="B18" i="1"/>
  <c r="B20" i="1"/>
  <c r="O22" i="1"/>
  <c r="B24" i="1"/>
  <c r="B26" i="1"/>
  <c r="B33" i="1"/>
  <c r="O61" i="1"/>
  <c r="O98" i="1"/>
  <c r="O133" i="1"/>
  <c r="E130" i="1"/>
  <c r="G130" i="1"/>
  <c r="I130" i="1"/>
  <c r="K130" i="1"/>
  <c r="M130" i="1"/>
  <c r="B156" i="1"/>
  <c r="O165" i="1"/>
  <c r="O103" i="1"/>
  <c r="O105" i="1"/>
  <c r="O110" i="1"/>
  <c r="B112" i="1"/>
  <c r="B114" i="1"/>
  <c r="B116" i="1"/>
  <c r="O118" i="1"/>
  <c r="O121" i="1"/>
  <c r="O123" i="1"/>
  <c r="O125" i="1"/>
  <c r="B127" i="1"/>
  <c r="O129" i="1"/>
  <c r="B134" i="1"/>
  <c r="B136" i="1"/>
  <c r="O139" i="1"/>
  <c r="O143" i="1"/>
  <c r="O145" i="1"/>
  <c r="B147" i="1"/>
  <c r="O149" i="1"/>
  <c r="O151" i="1"/>
  <c r="O153" i="1"/>
  <c r="O155" i="1"/>
  <c r="B157" i="1"/>
  <c r="O159" i="1"/>
  <c r="O160" i="1"/>
  <c r="O162" i="1"/>
  <c r="B164" i="1"/>
  <c r="B169" i="1"/>
  <c r="O171" i="1"/>
  <c r="O173" i="1"/>
  <c r="B175" i="1"/>
  <c r="O21" i="1"/>
  <c r="O92" i="1"/>
  <c r="B95" i="1"/>
  <c r="B111" i="1"/>
  <c r="O119" i="1"/>
  <c r="B139" i="1"/>
  <c r="B144" i="1"/>
  <c r="B152" i="1"/>
  <c r="O147" i="1"/>
  <c r="B160" i="1"/>
  <c r="O170" i="1"/>
  <c r="B170" i="1"/>
  <c r="O172" i="1"/>
  <c r="B172" i="1"/>
  <c r="O174" i="1"/>
  <c r="B174" i="1"/>
  <c r="E4" i="1" l="1"/>
  <c r="E99" i="1"/>
  <c r="O99" i="1" s="1"/>
  <c r="M4" i="1"/>
  <c r="G4" i="1"/>
  <c r="N77" i="1"/>
  <c r="F77" i="1"/>
  <c r="I4" i="1"/>
  <c r="O100" i="1"/>
  <c r="K4" i="1"/>
  <c r="B7" i="1"/>
  <c r="L77" i="1"/>
  <c r="H77" i="1"/>
  <c r="D77" i="1"/>
  <c r="B122" i="1"/>
  <c r="O117" i="1"/>
  <c r="O84" i="1"/>
  <c r="O18" i="1"/>
  <c r="O168" i="1"/>
  <c r="O156" i="1"/>
  <c r="B133" i="1"/>
  <c r="O88" i="1"/>
  <c r="B148" i="1"/>
  <c r="O135" i="1"/>
  <c r="B126" i="1"/>
  <c r="O127" i="1"/>
  <c r="B106" i="1"/>
  <c r="O86" i="1"/>
  <c r="O41" i="1"/>
  <c r="O9" i="1"/>
  <c r="B17" i="1"/>
  <c r="B171" i="1"/>
  <c r="B155" i="1"/>
  <c r="B118" i="1"/>
  <c r="O101" i="1"/>
  <c r="B101" i="1"/>
  <c r="B173" i="1"/>
  <c r="B142" i="1"/>
  <c r="B140" i="1"/>
  <c r="B138" i="1"/>
  <c r="O58" i="1"/>
  <c r="B34" i="1"/>
  <c r="O12" i="1"/>
  <c r="B11" i="1"/>
  <c r="O175" i="1"/>
  <c r="O169" i="1"/>
  <c r="O164" i="1"/>
  <c r="O157" i="1"/>
  <c r="O158" i="1"/>
  <c r="B151" i="1"/>
  <c r="B143" i="1"/>
  <c r="B121" i="1"/>
  <c r="O114" i="1"/>
  <c r="B100" i="1"/>
  <c r="O27" i="1"/>
  <c r="B15" i="1"/>
  <c r="O167" i="1"/>
  <c r="B161" i="1"/>
  <c r="O107" i="1"/>
  <c r="B61" i="1"/>
  <c r="O24" i="1"/>
  <c r="O29" i="1"/>
  <c r="O19" i="1"/>
  <c r="B16" i="1"/>
  <c r="O31" i="1"/>
  <c r="B31" i="1"/>
  <c r="O80" i="1"/>
  <c r="B80" i="1"/>
  <c r="B163" i="1"/>
  <c r="O163" i="1"/>
  <c r="B67" i="1"/>
  <c r="O67" i="1"/>
  <c r="B60" i="1"/>
  <c r="O60" i="1"/>
  <c r="B82" i="1"/>
  <c r="O82" i="1"/>
  <c r="B23" i="1"/>
  <c r="O23" i="1"/>
  <c r="B113" i="1"/>
  <c r="O113" i="1"/>
  <c r="O128" i="1"/>
  <c r="B128" i="1"/>
  <c r="O120" i="1"/>
  <c r="B120" i="1"/>
  <c r="B115" i="1"/>
  <c r="O115" i="1"/>
  <c r="B109" i="1"/>
  <c r="O109" i="1"/>
  <c r="B104" i="1"/>
  <c r="O104" i="1"/>
  <c r="O154" i="1"/>
  <c r="O150" i="1"/>
  <c r="B146" i="1"/>
  <c r="B124" i="1"/>
  <c r="O102" i="1"/>
  <c r="O96" i="1"/>
  <c r="O94" i="1"/>
  <c r="B90" i="1"/>
  <c r="O32" i="1"/>
  <c r="O26" i="1"/>
  <c r="B22" i="1"/>
  <c r="O20" i="1"/>
  <c r="B14" i="1"/>
  <c r="O10" i="1"/>
  <c r="O7" i="1"/>
  <c r="O166" i="1"/>
  <c r="B166" i="1"/>
  <c r="O141" i="1"/>
  <c r="B141" i="1"/>
  <c r="O137" i="1"/>
  <c r="B137" i="1"/>
  <c r="O108" i="1"/>
  <c r="B108" i="1"/>
  <c r="O91" i="1"/>
  <c r="B91" i="1"/>
  <c r="B87" i="1"/>
  <c r="O87" i="1"/>
  <c r="B83" i="1"/>
  <c r="O83" i="1"/>
  <c r="O30" i="1"/>
  <c r="B30" i="1"/>
  <c r="B162" i="1"/>
  <c r="B159" i="1"/>
  <c r="B153" i="1"/>
  <c r="B149" i="1"/>
  <c r="B145" i="1"/>
  <c r="B129" i="1"/>
  <c r="B125" i="1"/>
  <c r="B123" i="1"/>
  <c r="O116" i="1"/>
  <c r="B110" i="1"/>
  <c r="B105" i="1"/>
  <c r="B8" i="1"/>
  <c r="O93" i="1"/>
  <c r="B93" i="1"/>
  <c r="O89" i="1"/>
  <c r="B89" i="1"/>
  <c r="O85" i="1"/>
  <c r="B85" i="1"/>
  <c r="O81" i="1"/>
  <c r="B81" i="1"/>
  <c r="B28" i="1"/>
  <c r="O28" i="1"/>
  <c r="O136" i="1"/>
  <c r="O134" i="1"/>
  <c r="O112" i="1"/>
  <c r="B103" i="1"/>
  <c r="B98" i="1"/>
  <c r="O33" i="1"/>
  <c r="O59" i="1"/>
  <c r="B59" i="1"/>
  <c r="O35" i="1"/>
  <c r="B35" i="1"/>
  <c r="O25" i="1"/>
  <c r="O13" i="1"/>
  <c r="B79" i="1"/>
  <c r="O79" i="1"/>
  <c r="N4" i="1" l="1"/>
  <c r="D4" i="1"/>
  <c r="F4" i="1"/>
  <c r="L4" i="1"/>
  <c r="J4" i="1"/>
  <c r="H4" i="1"/>
  <c r="B99" i="1"/>
  <c r="B66" i="1"/>
  <c r="O66" i="1"/>
  <c r="B78" i="1"/>
  <c r="O78" i="1"/>
  <c r="B77" i="1"/>
  <c r="O77" i="1"/>
  <c r="O131" i="1"/>
  <c r="B131" i="1"/>
  <c r="O132" i="1"/>
  <c r="B132" i="1"/>
  <c r="B65" i="1"/>
  <c r="O65" i="1"/>
  <c r="O130" i="1"/>
  <c r="B130" i="1"/>
  <c r="O6" i="1"/>
  <c r="B6" i="1"/>
  <c r="B5" i="1"/>
  <c r="C4" i="1"/>
  <c r="O5" i="1"/>
  <c r="B4" i="1" l="1"/>
  <c r="O4" i="1"/>
</calcChain>
</file>

<file path=xl/comments1.xml><?xml version="1.0" encoding="utf-8"?>
<comments xmlns="http://schemas.openxmlformats.org/spreadsheetml/2006/main">
  <authors>
    <author>Ariadna</author>
  </authors>
  <commentList>
    <comment ref="C92" authorId="0">
      <text>
        <r>
          <rPr>
            <b/>
            <sz val="9"/>
            <color indexed="81"/>
            <rFont val="Tahoma"/>
            <family val="2"/>
          </rPr>
          <t>Ariadna:</t>
        </r>
        <r>
          <rPr>
            <sz val="9"/>
            <color indexed="81"/>
            <rFont val="Tahoma"/>
            <family val="2"/>
          </rPr>
          <t xml:space="preserve">
AUMENTO</t>
        </r>
      </text>
    </comment>
  </commentList>
</comments>
</file>

<file path=xl/sharedStrings.xml><?xml version="1.0" encoding="utf-8"?>
<sst xmlns="http://schemas.openxmlformats.org/spreadsheetml/2006/main" count="5234" uniqueCount="492">
  <si>
    <t>CARRERAS  /FUENTES Y TIPOS DE CURSOS</t>
  </si>
  <si>
    <t>TOTAL</t>
  </si>
  <si>
    <t xml:space="preserve">TOTAL CARRERAS </t>
  </si>
  <si>
    <t>TOTAL TÉCNICO SUPERIOR</t>
  </si>
  <si>
    <t>Total Ciencias Técnicas</t>
  </si>
  <si>
    <t>ING. QUÍMICA</t>
  </si>
  <si>
    <t>ARQUITECTURA</t>
  </si>
  <si>
    <t>ING. BIOMÉDICA</t>
  </si>
  <si>
    <t>ING. INSTALAC. NUCLEARES  Y ENERGÉTICAS</t>
  </si>
  <si>
    <t>ING. CIENCIAS INFORMÁTICAS</t>
  </si>
  <si>
    <t>DISEÑO INDUSTRIAL</t>
  </si>
  <si>
    <t>ING. BIOINFORMÁTICA</t>
  </si>
  <si>
    <t>ING. CIBERSEGURIDAD</t>
  </si>
  <si>
    <t>T.S en Logística</t>
  </si>
  <si>
    <t>T.S en Electromecánica de Equipos Ferroviarios</t>
  </si>
  <si>
    <t>TS en Gestión de Infraestructura Ferroviaria</t>
  </si>
  <si>
    <t>T.S en Geología</t>
  </si>
  <si>
    <t>Ciencias Naturales y Matemática</t>
  </si>
  <si>
    <t>LIC. QUIMICA</t>
  </si>
  <si>
    <t xml:space="preserve">ING. AGRICOLA </t>
  </si>
  <si>
    <t>Total Ciencias  Económicas</t>
  </si>
  <si>
    <t>T.S. en Aduana</t>
  </si>
  <si>
    <t>T.S en Asistencia Turística</t>
  </si>
  <si>
    <t>T.S en Comercio Sostenible</t>
  </si>
  <si>
    <t>Total Ciencias Sociales y Humanidades</t>
  </si>
  <si>
    <t>T.S. en Auditoría</t>
  </si>
  <si>
    <t>T.S en Asistencia Jurídica</t>
  </si>
  <si>
    <t>T.S en Gestión del Desarrollo Local</t>
  </si>
  <si>
    <t>Relaciones Internacionales</t>
  </si>
  <si>
    <t>Total Ciencias Médicas</t>
  </si>
  <si>
    <t>MEDICINA</t>
  </si>
  <si>
    <t>ESTOMATOLOGIA</t>
  </si>
  <si>
    <t>BIOANÁLISIS CLÍNICO</t>
  </si>
  <si>
    <t>T.S. en Enfermería</t>
  </si>
  <si>
    <t>T.S. en Rehabilitación Física</t>
  </si>
  <si>
    <t>T.S. en Terapia Ocupacional</t>
  </si>
  <si>
    <t>T.S. en Trabajo Social en Salud</t>
  </si>
  <si>
    <t>T.S. en Electromedicina</t>
  </si>
  <si>
    <t>T.S. en Análisis Clínico y Medicina Transfusional</t>
  </si>
  <si>
    <t>T.S. en Citohistopatología</t>
  </si>
  <si>
    <t>T.S. en Prótesis Estomatológica</t>
  </si>
  <si>
    <t>T.S. en Óptica y Optometría</t>
  </si>
  <si>
    <t>T.S. en Logofonoaudiología</t>
  </si>
  <si>
    <t>T.S. en Higiene y Epidemiología</t>
  </si>
  <si>
    <t>T.S. en Nutrición y Dietética</t>
  </si>
  <si>
    <t>T.S. en Biofísica Médica</t>
  </si>
  <si>
    <t>T.S. en Servicios Farmaceúticos</t>
  </si>
  <si>
    <t>T.S. en Radiología</t>
  </si>
  <si>
    <t>T.S. en Vigilancia y L. Antivectorial</t>
  </si>
  <si>
    <t>T.S en Neurofisiología Clínica</t>
  </si>
  <si>
    <t>Ciencias Pedagógicas</t>
  </si>
  <si>
    <t>LIC.EDUC. ESPAÑOL-LITERATURA</t>
  </si>
  <si>
    <t>LIC.EDUC. MARX.-LENIN. E HISTORIA</t>
  </si>
  <si>
    <t>LIC.EDUC. ESPECIAL</t>
  </si>
  <si>
    <t>LIC.EDUC. PRIMARIA</t>
  </si>
  <si>
    <t>LIC.EDUC. PRESCOLAR</t>
  </si>
  <si>
    <t>LIC.EDUC. LOGOPEDIA</t>
  </si>
  <si>
    <t>LIC.EDUC. PEDAGOGÍA-PSICOLOGÍA</t>
  </si>
  <si>
    <t>LIC.EDUC. AGROPECUARIA</t>
  </si>
  <si>
    <t>LIC.EDUC. MECANIZACIÓN</t>
  </si>
  <si>
    <t>LIC.EDUC. MECÁNICA</t>
  </si>
  <si>
    <t>LIC.EDUC. CONSTRUCCIÓN</t>
  </si>
  <si>
    <t>LIC.EDUC. ELÉCTRICA</t>
  </si>
  <si>
    <t>LIC.EDUC. ECONOMÍA</t>
  </si>
  <si>
    <t>LIC.EDUC. LENGUAS EXTRANJERAS</t>
  </si>
  <si>
    <t>LIC.EDUC. MATEMÁTICA</t>
  </si>
  <si>
    <t>LIC.EDUC. FÍSICA</t>
  </si>
  <si>
    <t>LIC.EDUC. LABORAL</t>
  </si>
  <si>
    <t>LIC.EDUC. BIOLOGÍA</t>
  </si>
  <si>
    <t>LIC.EDUC. GEOGRAFÍA</t>
  </si>
  <si>
    <t>LIC.EDUC. QUÍMICA</t>
  </si>
  <si>
    <t>LIC. EDUC. QUÍMICA INDUSTRIAL</t>
  </si>
  <si>
    <t>LIC. EDUCACIÓN ARTÍSTICA</t>
  </si>
  <si>
    <t>Profesor Matemática para Secundaria Básica</t>
  </si>
  <si>
    <t>Profesor Física para Secundaria Básica</t>
  </si>
  <si>
    <t>Profesor Biología para Secundaria Básica</t>
  </si>
  <si>
    <t>Profesor Geografía para Secundaria Básica</t>
  </si>
  <si>
    <t>Profesor Química para Secundaria Básica</t>
  </si>
  <si>
    <t>Profesor Español - Literatura para Sec Básica</t>
  </si>
  <si>
    <t>Profesor Historia y Cívica para Secundaria Básica</t>
  </si>
  <si>
    <t>Profesor Educación Laboral para Sec Básica</t>
  </si>
  <si>
    <t>Profesor Educación Artística para Sec Básica</t>
  </si>
  <si>
    <t>Carreras de Arte</t>
  </si>
  <si>
    <t>LIC. MÚSICA</t>
  </si>
  <si>
    <t>LIC. ARTE TEATRAL</t>
  </si>
  <si>
    <t>LIC. ARTES DANZARIAS</t>
  </si>
  <si>
    <t>LIC. ARTES DE LOS MEDIOS DE COM. AUDIO-VIS.</t>
  </si>
  <si>
    <t>T.S de Entrenador Deportivo</t>
  </si>
  <si>
    <t>Carreras Militares MININT</t>
  </si>
  <si>
    <t>Carreras Militares MINFAR</t>
  </si>
  <si>
    <t>O-18</t>
  </si>
  <si>
    <t>EIDE</t>
  </si>
  <si>
    <t>AAR</t>
  </si>
  <si>
    <t>EPA</t>
  </si>
  <si>
    <t>Concurso</t>
  </si>
  <si>
    <t>MININT</t>
  </si>
  <si>
    <t>EMCC</t>
  </si>
  <si>
    <t>TM</t>
  </si>
  <si>
    <t>SMVF Cambio</t>
  </si>
  <si>
    <t>SMVF Exam.</t>
  </si>
  <si>
    <t>SMA Cambio</t>
  </si>
  <si>
    <t>TOTAL CD</t>
  </si>
  <si>
    <t>PRE</t>
  </si>
  <si>
    <t>LIC. ARTES VISUALES</t>
  </si>
  <si>
    <t>LIC. ARTES DE LA CONSERVACIÓN Y LA MUSEOLOGÍA</t>
  </si>
  <si>
    <t>T.S en Montaje Industrial</t>
  </si>
  <si>
    <t>T.S en Administración de Redes y Seguridad Informática</t>
  </si>
  <si>
    <t>T.S. en Metrología</t>
  </si>
  <si>
    <t>T.S. en Procesos Químicos</t>
  </si>
  <si>
    <t>T.S. en Acuicultura</t>
  </si>
  <si>
    <t>T.S. en Gestión de Riesgo de Impago en el Sector Turístico</t>
  </si>
  <si>
    <t>T.S en Interpretación de Lengua de Señas Cubana</t>
  </si>
  <si>
    <t>ING. MINAS</t>
  </si>
  <si>
    <t>ING. GEOLÓGICA</t>
  </si>
  <si>
    <t>ING. METALURGIA Y MATERIALES</t>
  </si>
  <si>
    <t>ING. ELÉCTRICA</t>
  </si>
  <si>
    <t>ING. MECÁNICA</t>
  </si>
  <si>
    <t>ING. AUTOMÁTICA</t>
  </si>
  <si>
    <t>ING. TELECOMUNICACIONES Y ELECTRÓNICA</t>
  </si>
  <si>
    <t>ING. INFORMÁTICA</t>
  </si>
  <si>
    <t>ING. INDUSTRIAL</t>
  </si>
  <si>
    <t>ING. HIDRAÚLICA</t>
  </si>
  <si>
    <t>ING. CIVIL</t>
  </si>
  <si>
    <t>ING. GEOFÍSICA</t>
  </si>
  <si>
    <t>LIC. MATEMÁTICA</t>
  </si>
  <si>
    <t>LIC. CIENCIAS DE LA COMPUTACIÓN</t>
  </si>
  <si>
    <t>LIC. FÍSICA NUCLEAR</t>
  </si>
  <si>
    <t>LIC. RADIOQUÍMICA</t>
  </si>
  <si>
    <t>LIC. CIENCIAS ALIMENTARIAS</t>
  </si>
  <si>
    <t>LIC. BIOLOGÍA</t>
  </si>
  <si>
    <t>LIC. FÍSICA</t>
  </si>
  <si>
    <t>LIC. GEOGRAFÍA</t>
  </si>
  <si>
    <t>LIC. METEOROLOGÍA</t>
  </si>
  <si>
    <t>LIC. BIOQUÍMICA</t>
  </si>
  <si>
    <t>LIC. MICROBIOLOGÍA</t>
  </si>
  <si>
    <t>LIC. CIENCIAS FARMACEÚTICAS</t>
  </si>
  <si>
    <t>ING. FORESTAL</t>
  </si>
  <si>
    <t>DR. MEDICINA VETERINARIA</t>
  </si>
  <si>
    <t>ING. AGRONÓMA (PT)</t>
  </si>
  <si>
    <t>LIC. ECONOMÍA</t>
  </si>
  <si>
    <t>LIC. CONTABILIDAD Y FINANZAS</t>
  </si>
  <si>
    <t>LIC. TURISMO</t>
  </si>
  <si>
    <t>LIC. HISTORIA</t>
  </si>
  <si>
    <t>LIC. DERECHO</t>
  </si>
  <si>
    <t>LIC. HISTORIA DEL ARTE</t>
  </si>
  <si>
    <t>LIC. PERIODISMO</t>
  </si>
  <si>
    <t>LIC. CIENCIAS DE LA INFORMACIÓN</t>
  </si>
  <si>
    <t>LIC. PSICOLOGIA</t>
  </si>
  <si>
    <t>LIC. LETRAS</t>
  </si>
  <si>
    <t>LIC. FILOSOFIA</t>
  </si>
  <si>
    <t>LIC. COMUNICACION SOCIAL</t>
  </si>
  <si>
    <t>LIC. LENGUA RUSA</t>
  </si>
  <si>
    <t>LIC. LENGUA INGLESA</t>
  </si>
  <si>
    <t>LIC. LENGUA ALEMANA</t>
  </si>
  <si>
    <t>LIC. LENGUA FRANCESA</t>
  </si>
  <si>
    <t>LIC. SOCIOLOGIA</t>
  </si>
  <si>
    <t>LIC. GESTIÓN SOCIOCULTURAL PARA EL DESARROLLO</t>
  </si>
  <si>
    <t>LIC.  ENFERMERIA</t>
  </si>
  <si>
    <t>LIC. SISTEMAS DE INFORMACIÓN EN SALUD</t>
  </si>
  <si>
    <t>LIC. LOGONOFONOAUDIOLOGÍA</t>
  </si>
  <si>
    <t>LIC. REHABILITACIÓN DE SALUD</t>
  </si>
  <si>
    <t xml:space="preserve">LIC. IMAGENOLOGÍA Y RADIOFÍSICA MÉDICA </t>
  </si>
  <si>
    <t xml:space="preserve">LIC. NUTRICIÓN </t>
  </si>
  <si>
    <t>LIC. HIGIENE Y EPIDEMIOLOGÍA</t>
  </si>
  <si>
    <t>LIC. OPTOMETRÍA Y ÓPTICA</t>
  </si>
  <si>
    <t>LIC. CULTURA FÍSICA</t>
  </si>
  <si>
    <t xml:space="preserve">Carreras </t>
  </si>
  <si>
    <t xml:space="preserve">Técnico Superior </t>
  </si>
  <si>
    <t>Carreras</t>
  </si>
  <si>
    <t>Técnico Superior</t>
  </si>
  <si>
    <t>T.S. en Trabajo Social</t>
  </si>
  <si>
    <t>LIC.EDUC. INFORMÁTICA</t>
  </si>
  <si>
    <t>LIC. BIOANÁLISIS CLÍNICO</t>
  </si>
  <si>
    <t>VINCULACIÓN TERRITORIAL DE LAS CARRERAS ADSCRIPTAS AL MINISTERIO DE EDUCACIÓN SUPERIOR PARA EL CURSO 2021.</t>
  </si>
  <si>
    <t>Carrera</t>
  </si>
  <si>
    <t>PR</t>
  </si>
  <si>
    <t>ART</t>
  </si>
  <si>
    <t>LH</t>
  </si>
  <si>
    <t>MAY</t>
  </si>
  <si>
    <t>MTZ</t>
  </si>
  <si>
    <t>VC</t>
  </si>
  <si>
    <t>CF</t>
  </si>
  <si>
    <t>SS</t>
  </si>
  <si>
    <t>CA</t>
  </si>
  <si>
    <t>CM</t>
  </si>
  <si>
    <t>LT</t>
  </si>
  <si>
    <t>HOL</t>
  </si>
  <si>
    <t>GRA</t>
  </si>
  <si>
    <t>SC</t>
  </si>
  <si>
    <t>GT</t>
  </si>
  <si>
    <t>IJ</t>
  </si>
  <si>
    <t>Ing. Geológica</t>
  </si>
  <si>
    <t>UPR</t>
  </si>
  <si>
    <t>UMoa</t>
  </si>
  <si>
    <t>Ing. Minas</t>
  </si>
  <si>
    <t>Ing. Metalurgia</t>
  </si>
  <si>
    <t>CUJAE</t>
  </si>
  <si>
    <t>Ing. Geofísica</t>
  </si>
  <si>
    <t>Ing. Mecánica</t>
  </si>
  <si>
    <t>UM</t>
  </si>
  <si>
    <t>UCLV</t>
  </si>
  <si>
    <t>UCF</t>
  </si>
  <si>
    <t>UC</t>
  </si>
  <si>
    <t>UHo-UMoa</t>
  </si>
  <si>
    <t>UDG</t>
  </si>
  <si>
    <t>UO</t>
  </si>
  <si>
    <t>Ing. Eléctrica</t>
  </si>
  <si>
    <t>Ing. Automática</t>
  </si>
  <si>
    <t>Ing. Telecomunicaciones</t>
  </si>
  <si>
    <t>Ing. Informática</t>
  </si>
  <si>
    <t>UNAH</t>
  </si>
  <si>
    <t>USS</t>
  </si>
  <si>
    <t>UNICA</t>
  </si>
  <si>
    <t>ULT</t>
  </si>
  <si>
    <t>UHo</t>
  </si>
  <si>
    <t>UGT</t>
  </si>
  <si>
    <t>UIJ</t>
  </si>
  <si>
    <t>Ing. Química</t>
  </si>
  <si>
    <t>Ing. Industrial</t>
  </si>
  <si>
    <t>UART</t>
  </si>
  <si>
    <t>Ing. Hidráulica</t>
  </si>
  <si>
    <t xml:space="preserve">Ing. Civil </t>
  </si>
  <si>
    <t>Arquitectura</t>
  </si>
  <si>
    <t>Ing. Ciencias Informáticas</t>
  </si>
  <si>
    <t>UCI</t>
  </si>
  <si>
    <t>Ing. BioInformática</t>
  </si>
  <si>
    <t>Ing. Ciberseguridad</t>
  </si>
  <si>
    <t>Ing. Biomédica</t>
  </si>
  <si>
    <t>UH</t>
  </si>
  <si>
    <t>Matemática</t>
  </si>
  <si>
    <t>Física</t>
  </si>
  <si>
    <t>Química</t>
  </si>
  <si>
    <t>Geografía</t>
  </si>
  <si>
    <t>Bioquímica</t>
  </si>
  <si>
    <t>Biología</t>
  </si>
  <si>
    <t>Microbiología</t>
  </si>
  <si>
    <t>Alimentos</t>
  </si>
  <si>
    <t>Ciencias Farmacéuticas</t>
  </si>
  <si>
    <t xml:space="preserve">Agronomía  </t>
  </si>
  <si>
    <t>UJI</t>
  </si>
  <si>
    <t>Agronomía P.T.</t>
  </si>
  <si>
    <t>Fac.S.A</t>
  </si>
  <si>
    <t>Forestal</t>
  </si>
  <si>
    <t>UNISS</t>
  </si>
  <si>
    <t>Medicina Veterinaria</t>
  </si>
  <si>
    <t>Ing. Agrícola</t>
  </si>
  <si>
    <t>Economía</t>
  </si>
  <si>
    <t>Contabilidad</t>
  </si>
  <si>
    <t>Turismo</t>
  </si>
  <si>
    <t>Historia</t>
  </si>
  <si>
    <t>UCf</t>
  </si>
  <si>
    <t>Filosofía Marxista-Leninista</t>
  </si>
  <si>
    <t>Historia del Arte</t>
  </si>
  <si>
    <t>Derecho</t>
  </si>
  <si>
    <t>Comunicación Social</t>
  </si>
  <si>
    <t>Periodismo</t>
  </si>
  <si>
    <t>Lengua Rusa</t>
  </si>
  <si>
    <t>Lengua Inglesa</t>
  </si>
  <si>
    <t>Lengua Alemana</t>
  </si>
  <si>
    <t>Lengua Francesa</t>
  </si>
  <si>
    <t>Letras</t>
  </si>
  <si>
    <t>Ciencias de la Información</t>
  </si>
  <si>
    <t>Sociología</t>
  </si>
  <si>
    <t>Psicología</t>
  </si>
  <si>
    <t xml:space="preserve">Gestión para el Desarrollo Sociocultural </t>
  </si>
  <si>
    <t>Física Nuclear</t>
  </si>
  <si>
    <t>Radioquímica Nuclear</t>
  </si>
  <si>
    <t>Meteorología</t>
  </si>
  <si>
    <t>Ing. Tecnologías Nucleares y Energéticas</t>
  </si>
  <si>
    <t>Diseño Industrial</t>
  </si>
  <si>
    <t>Diseño Comunicación Visual</t>
  </si>
  <si>
    <t>Educación Español-Literatura</t>
  </si>
  <si>
    <t> UPR</t>
  </si>
  <si>
    <t>UPLH</t>
  </si>
  <si>
    <t> UCLV</t>
  </si>
  <si>
    <t> ULT</t>
  </si>
  <si>
    <t> UHo</t>
  </si>
  <si>
    <t> UDG</t>
  </si>
  <si>
    <t> UO</t>
  </si>
  <si>
    <t>Educación Marxismo-Leninismo e Historia</t>
  </si>
  <si>
    <t>Educación Especial</t>
  </si>
  <si>
    <t>Educación Primaria</t>
  </si>
  <si>
    <t>Educación Prescolar</t>
  </si>
  <si>
    <t>Educación Logopedia</t>
  </si>
  <si>
    <t>Educación Psicología- Pedagogía</t>
  </si>
  <si>
    <t>Educación Agropecuaria</t>
  </si>
  <si>
    <t>Educación Mecanización</t>
  </si>
  <si>
    <t>Educación Mecánica</t>
  </si>
  <si>
    <t>Educación Construcción</t>
  </si>
  <si>
    <t>Educación Eléctrica</t>
  </si>
  <si>
    <t>Educación Economía</t>
  </si>
  <si>
    <t>Educación Lenguas Extranjeras</t>
  </si>
  <si>
    <t>Educación Matemática</t>
  </si>
  <si>
    <t>Educación Física</t>
  </si>
  <si>
    <t>Educación Laboral</t>
  </si>
  <si>
    <t>Educación Informática</t>
  </si>
  <si>
    <t>Educación Biología</t>
  </si>
  <si>
    <t>Educación Química</t>
  </si>
  <si>
    <t>Educación Geografía</t>
  </si>
  <si>
    <t>Educación Química Industrial</t>
  </si>
  <si>
    <t>Educación Artística</t>
  </si>
  <si>
    <t>Cultura Física</t>
  </si>
  <si>
    <t>UCCFD</t>
  </si>
  <si>
    <t>PROGRAMAS DE FORMACIÓN DE TÉCNICO SUPERIOR</t>
  </si>
  <si>
    <t>TS Enfermería</t>
  </si>
  <si>
    <t>UCM</t>
  </si>
  <si>
    <t>FCM</t>
  </si>
  <si>
    <t>TS Rehabilitación Física</t>
  </si>
  <si>
    <t>TS Terapia Ocupacional</t>
  </si>
  <si>
    <t>TS Trabajo Social en Salud</t>
  </si>
  <si>
    <t>TS Electromedicina</t>
  </si>
  <si>
    <t>TS Análisis Clínico y Medicina Transfusional</t>
  </si>
  <si>
    <t>TS Citohistopatología</t>
  </si>
  <si>
    <t>TS Prótesis Estomatológica</t>
  </si>
  <si>
    <t>TS Óptica y Optometría</t>
  </si>
  <si>
    <t>TS Logofonoaudiología</t>
  </si>
  <si>
    <t>TS Higiene y Epidemiología</t>
  </si>
  <si>
    <t>TS Nutrición y Dietética</t>
  </si>
  <si>
    <t>TS Biofísica Médica</t>
  </si>
  <si>
    <t>TS Servicios Farmaceúticos</t>
  </si>
  <si>
    <t>TS Radiología</t>
  </si>
  <si>
    <t>TS Vigilancia y L.Antivectorial</t>
  </si>
  <si>
    <t>TS Neurofisiología Clínica</t>
  </si>
  <si>
    <t>TS Profesor Matemática para Secundaria Básica</t>
  </si>
  <si>
    <t>UCPEJV</t>
  </si>
  <si>
    <t>TS Profesor Física para Secundaria Básica</t>
  </si>
  <si>
    <t>TS Profesor Biología para Secundaria Básica</t>
  </si>
  <si>
    <t>TS Geografía para Secundaria Básica</t>
  </si>
  <si>
    <t>TS Profesor Química para Secundaria Básica</t>
  </si>
  <si>
    <t>TS Profesor Español - Literatura para Secundaria Básica</t>
  </si>
  <si>
    <t>TS Profesor Historia y Educación Moral y Ciudadana para Secundaria Básica</t>
  </si>
  <si>
    <t>TS Educación Laboral para Sec Básica</t>
  </si>
  <si>
    <t>TS Profesor Educación Artística para Sec Básica</t>
  </si>
  <si>
    <t>TS Entrenador Deportivo</t>
  </si>
  <si>
    <t>TS Logística</t>
  </si>
  <si>
    <t>TS Electromecánica de Equipos Ferroviarios</t>
  </si>
  <si>
    <t>TS Gestión de Infraestructura Ferroviaria</t>
  </si>
  <si>
    <t>TS Redes y Seguridad Informática</t>
  </si>
  <si>
    <t>TS Geología</t>
  </si>
  <si>
    <t>TS Aduana</t>
  </si>
  <si>
    <t>TS Asistencia Turística</t>
  </si>
  <si>
    <t>TS Gestión de Riesgo de Impago en el Sector Turístico</t>
  </si>
  <si>
    <t>TS Comercio Sostenible</t>
  </si>
  <si>
    <t xml:space="preserve">TS Auditoría </t>
  </si>
  <si>
    <t>TS Asistencia Jurídica</t>
  </si>
  <si>
    <t>TS Gestión del Desarrollo Local</t>
  </si>
  <si>
    <t>TS Metrología</t>
  </si>
  <si>
    <t>TS Procesos Químicos</t>
  </si>
  <si>
    <t xml:space="preserve">TS Trabajo Social  </t>
  </si>
  <si>
    <t>Ciencias de la Computación</t>
  </si>
  <si>
    <t>TS Interpretación de Lengua de Señas Cubanas</t>
  </si>
  <si>
    <t>ENFA</t>
  </si>
  <si>
    <t>TS Montaje Industrial</t>
  </si>
  <si>
    <t xml:space="preserve">UC </t>
  </si>
  <si>
    <t>UG</t>
  </si>
  <si>
    <t>CARRERAS</t>
  </si>
  <si>
    <t>UCPLH</t>
  </si>
  <si>
    <t>UGD</t>
  </si>
  <si>
    <t>ISRI</t>
  </si>
  <si>
    <t>MINSAP</t>
  </si>
  <si>
    <t>ISA</t>
  </si>
  <si>
    <t>MINFAR</t>
  </si>
  <si>
    <t>MY</t>
  </si>
  <si>
    <t>MT</t>
  </si>
  <si>
    <t>GR</t>
  </si>
  <si>
    <t>PROVINCIAS</t>
  </si>
  <si>
    <t>MATRÍCULA INICIAL</t>
  </si>
  <si>
    <t>PLAN DE PLAZAS</t>
  </si>
  <si>
    <t>DIFERENCIA</t>
  </si>
  <si>
    <t xml:space="preserve">PR </t>
  </si>
  <si>
    <t>T.S en Servicios Técnicos para el Turismo</t>
  </si>
  <si>
    <t>LIC. REHABILITACIÓN EN SALUD</t>
  </si>
  <si>
    <t>T.S Agroindustrial en Tabaco</t>
  </si>
  <si>
    <t>T.S en Gestión de la Innovación Agrícola</t>
  </si>
  <si>
    <t>Total Ciencias Agropecuarias</t>
  </si>
  <si>
    <t>T.S en Tecnología en Montaje Industrial</t>
  </si>
  <si>
    <t>TS Gestión del Proceso Inversionista</t>
  </si>
  <si>
    <t>TS  Acuicultura</t>
  </si>
  <si>
    <t>TS Agroindustrial en Tabaco</t>
  </si>
  <si>
    <t>TS Servicios Técnicos para el Turismo</t>
  </si>
  <si>
    <t>ARQUITECTURA Y URBANISMO</t>
  </si>
  <si>
    <t>DISEÑO DE COMUNICACIÓN VISUAL</t>
  </si>
  <si>
    <t>RADIOQUÍMICA</t>
  </si>
  <si>
    <t>MATEMÁTICA</t>
  </si>
  <si>
    <t>CIENCIAS DE LA COMPUTACIÓN</t>
  </si>
  <si>
    <t>FÍSICA</t>
  </si>
  <si>
    <t>QUIMICA</t>
  </si>
  <si>
    <t>GEOGRAFÍA</t>
  </si>
  <si>
    <t>FÍSICA NUCLEAR</t>
  </si>
  <si>
    <t>METEOROLOGÍA</t>
  </si>
  <si>
    <t>BIOQUÍMICA Y BIOLOGÍA MOLECULAR</t>
  </si>
  <si>
    <t>MICROBIOLOGÍA</t>
  </si>
  <si>
    <t>CIENCIAS ALIMENTARIAS</t>
  </si>
  <si>
    <t>CIENCIAS FARMACEÚTICAS</t>
  </si>
  <si>
    <t>BIOLOGÍA</t>
  </si>
  <si>
    <t>DISEÑO EN COMUNICACIÓN VISUAL</t>
  </si>
  <si>
    <t>AGRONOMÍA</t>
  </si>
  <si>
    <t>AGRONOMÍA (PT)</t>
  </si>
  <si>
    <t>ECONOMÍA</t>
  </si>
  <si>
    <t>CONTABILIDAD Y FINANZAS</t>
  </si>
  <si>
    <t>TURISMO</t>
  </si>
  <si>
    <t>T.S en Mantenimiento y Explotación del Transporte Automotor</t>
  </si>
  <si>
    <t>HISTORIA</t>
  </si>
  <si>
    <t>DERECHO</t>
  </si>
  <si>
    <t>HISTORIA DEL ARTE</t>
  </si>
  <si>
    <t>PERIODISMO</t>
  </si>
  <si>
    <t>CIENCIAS DE LA INFORMACIÓN</t>
  </si>
  <si>
    <t>PSICOLOGIA</t>
  </si>
  <si>
    <t>LETRAS</t>
  </si>
  <si>
    <t>FILOSOFIA</t>
  </si>
  <si>
    <t>COMUNICACION SOCIAL</t>
  </si>
  <si>
    <t>SOCIOLOGIA</t>
  </si>
  <si>
    <t>GESTIÓN SOCIOCULTURAL PARA EL DESARROLLO</t>
  </si>
  <si>
    <t>ENFERMERIA</t>
  </si>
  <si>
    <t>SISTEMAS DE INFORMACIÓN EN SALUD</t>
  </si>
  <si>
    <t>LOGONOFONOAUDIOLOGÍA</t>
  </si>
  <si>
    <t>REHABILITACIÓN DE SALUD</t>
  </si>
  <si>
    <t>ING. TECNOLOGÍAS NUCLEARES  Y ENERGÉTICAS</t>
  </si>
  <si>
    <t xml:space="preserve">MEDICINA VETERINARIA Y ZOOTECNIA </t>
  </si>
  <si>
    <t>LENGUA RUSA CON SEGUNDA LENGUA EXTRANJERA</t>
  </si>
  <si>
    <t>LENGUA INGLESA CON SEGUNDA LENGUA EXTRANJERA</t>
  </si>
  <si>
    <t>LENGUA ALEMANA CON SEGUNDA LENGUA EXTRANJERA</t>
  </si>
  <si>
    <t>LENGUA FRANCESA CON SEGUNDA LENGUA EXTRANJERA</t>
  </si>
  <si>
    <t xml:space="preserve">IMAGENOLOGÍA Y RADIOFÍSICA MÉDICA </t>
  </si>
  <si>
    <t xml:space="preserve">NUTRICIÓN </t>
  </si>
  <si>
    <t>HIGIENE Y EPIDEMIOLOGÍA</t>
  </si>
  <si>
    <t>OPTOMETRÍA Y ÓPTICA</t>
  </si>
  <si>
    <t>EDUC. ESPAÑOL-LITERATURA</t>
  </si>
  <si>
    <t>EDUC. MARX.-LENIN. E HISTORIA</t>
  </si>
  <si>
    <t>EDUC. ESPECIAL</t>
  </si>
  <si>
    <t>EDUC. PRIMARIA</t>
  </si>
  <si>
    <t>EDUC. PRESCOLAR</t>
  </si>
  <si>
    <t>EDUC. LOGOPEDIA</t>
  </si>
  <si>
    <t>EDUC. PEDAGOGÍA-PSICOLOGÍA</t>
  </si>
  <si>
    <t>EDUC. AGROPECUARIA</t>
  </si>
  <si>
    <t>EDUC. MECANIZACIÓN</t>
  </si>
  <si>
    <t>EDUC. MECÁNICA</t>
  </si>
  <si>
    <t>EDUC. CONSTRUCCIÓN</t>
  </si>
  <si>
    <t>EDUC. ELÉCTRICA</t>
  </si>
  <si>
    <t>EDUC. ECONOMÍA</t>
  </si>
  <si>
    <t>EDUC. LENGUAS EXTRANJERAS</t>
  </si>
  <si>
    <t>EDUC. MATEMÁTICA</t>
  </si>
  <si>
    <t>EDUC. FÍSICA</t>
  </si>
  <si>
    <t>EDUC. LABORAL</t>
  </si>
  <si>
    <t>EDUC. NFORMÁTICA</t>
  </si>
  <si>
    <t>EDUC. BIOLOGÍA</t>
  </si>
  <si>
    <t>EDUC. GEOGRAFÍA</t>
  </si>
  <si>
    <t>EDUC. QUÍMICA</t>
  </si>
  <si>
    <t>EDUC. QUÍMICA INDUSTRIAL</t>
  </si>
  <si>
    <t>EDUCACIÓN ARTÍSTICA</t>
  </si>
  <si>
    <t>T.S en Metrología</t>
  </si>
  <si>
    <t>T.S en Procesos Químicos</t>
  </si>
  <si>
    <t>T.S en Acuicultura</t>
  </si>
  <si>
    <t>T.S en Aduana</t>
  </si>
  <si>
    <t>T.S en Auditoría</t>
  </si>
  <si>
    <t>T.S en Gestión de Riesgo de Impago en el Sector Turístico</t>
  </si>
  <si>
    <t>T.S en Trabajo Social</t>
  </si>
  <si>
    <t>T.S en Enfermería</t>
  </si>
  <si>
    <t>T.S en Rehabilitación Física</t>
  </si>
  <si>
    <t>T.S en Terapia Ocupacional</t>
  </si>
  <si>
    <t>T.S en Trabajo Social en Salud</t>
  </si>
  <si>
    <t>T.S en Electromedicina</t>
  </si>
  <si>
    <t>T.S en Análisis Clínico y Medicina Transfusional</t>
  </si>
  <si>
    <t>T.S en Citohistopatología</t>
  </si>
  <si>
    <t>T.S en Prótesis Estomatológica</t>
  </si>
  <si>
    <t>T.S en Óptica y Optometría</t>
  </si>
  <si>
    <t>T.S en Logofonoaudiología</t>
  </si>
  <si>
    <t>T.S en Higiene y Epidemiología</t>
  </si>
  <si>
    <t>T.S en Nutrición y Dietética</t>
  </si>
  <si>
    <t>T.S en Biofísica Médica</t>
  </si>
  <si>
    <t>T.S en Servicios Farmaceúticos</t>
  </si>
  <si>
    <t>T.S en Radiología</t>
  </si>
  <si>
    <t>T.S en Vigilancia y L. Antivectorial</t>
  </si>
  <si>
    <t>T.S  en Profesor Matemática para Secundaria Básica</t>
  </si>
  <si>
    <t>T.S  en Profesor Física para Secundaria Básica</t>
  </si>
  <si>
    <t>T.S  en Profesor Biología para Secundaria Básica</t>
  </si>
  <si>
    <t>T.S  en Profesor Geografía para Secundaria Básica</t>
  </si>
  <si>
    <t>T.S  en Profesor Química para Secundaria Básica</t>
  </si>
  <si>
    <t>T.S  en Profesor Español - Literatura para Sec Básica</t>
  </si>
  <si>
    <t>T.S  en Profesor Historia y Cívica para Secundaria Básica</t>
  </si>
  <si>
    <t>T.S  en Profesor Educación Laboral para Sec Básica</t>
  </si>
  <si>
    <t>T.S  en Profesor Educación Artística para Sec Básica</t>
  </si>
  <si>
    <t>MÚSICA</t>
  </si>
  <si>
    <t>ARTE TEATRAL</t>
  </si>
  <si>
    <t>ARTES DANZARIAS</t>
  </si>
  <si>
    <t>ARTES VISUALES</t>
  </si>
  <si>
    <t>ARTES DE LOS MEDIOS DE COM. AUDIO-VIS.</t>
  </si>
  <si>
    <t>ARTES DE LA CONSERVACIÓN Y LA MUSEOLOGÍA</t>
  </si>
  <si>
    <t>CULTURA FÍSICA</t>
  </si>
  <si>
    <t>PLAN DE INGRESO 2023</t>
  </si>
  <si>
    <t>TS Atención Estomatológica</t>
  </si>
  <si>
    <t>Colegio Universitario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</si>
</sst>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0">
    <xf numFmtId="0" fontId="0" fillId="0" borderId="0" xfId="0"/>
    <xf numFmtId="0" fontId="5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1" fontId="3" fillId="0" borderId="18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3" fillId="0" borderId="20" xfId="0" applyNumberFormat="1" applyFont="1" applyFill="1" applyBorder="1" applyAlignment="1">
      <alignment horizontal="center" vertical="center"/>
    </xf>
    <xf numFmtId="1" fontId="3" fillId="0" borderId="23" xfId="0" applyNumberFormat="1" applyFont="1" applyFill="1" applyBorder="1" applyAlignment="1">
      <alignment horizontal="center" vertical="center"/>
    </xf>
    <xf numFmtId="1" fontId="3" fillId="0" borderId="26" xfId="0" applyNumberFormat="1" applyFont="1" applyFill="1" applyBorder="1" applyAlignment="1">
      <alignment horizontal="center" vertical="center"/>
    </xf>
    <xf numFmtId="1" fontId="3" fillId="0" borderId="27" xfId="0" applyNumberFormat="1" applyFont="1" applyFill="1" applyBorder="1" applyAlignment="1">
      <alignment horizontal="center" vertical="center"/>
    </xf>
    <xf numFmtId="1" fontId="3" fillId="0" borderId="29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" fontId="3" fillId="3" borderId="19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/>
    </xf>
    <xf numFmtId="1" fontId="3" fillId="3" borderId="29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4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1" fontId="7" fillId="0" borderId="14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1" fontId="7" fillId="0" borderId="27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1" fontId="8" fillId="3" borderId="17" xfId="0" applyNumberFormat="1" applyFont="1" applyFill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1" fontId="8" fillId="3" borderId="13" xfId="0" applyNumberFormat="1" applyFont="1" applyFill="1" applyBorder="1" applyAlignment="1">
      <alignment horizontal="center" vertical="center"/>
    </xf>
    <xf numFmtId="1" fontId="8" fillId="3" borderId="19" xfId="0" applyNumberFormat="1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1" fontId="8" fillId="3" borderId="21" xfId="0" applyNumberFormat="1" applyFont="1" applyFill="1" applyBorder="1" applyAlignment="1">
      <alignment horizontal="center" vertical="center"/>
    </xf>
    <xf numFmtId="1" fontId="8" fillId="3" borderId="24" xfId="0" applyNumberFormat="1" applyFont="1" applyFill="1" applyBorder="1" applyAlignment="1">
      <alignment horizontal="center" vertical="center"/>
    </xf>
    <xf numFmtId="1" fontId="8" fillId="3" borderId="26" xfId="0" applyNumberFormat="1" applyFont="1" applyFill="1" applyBorder="1" applyAlignment="1">
      <alignment horizontal="center" vertical="center"/>
    </xf>
    <xf numFmtId="1" fontId="8" fillId="3" borderId="29" xfId="0" applyNumberFormat="1" applyFont="1" applyFill="1" applyBorder="1" applyAlignment="1">
      <alignment horizontal="center" vertical="center"/>
    </xf>
    <xf numFmtId="1" fontId="8" fillId="3" borderId="28" xfId="0" applyNumberFormat="1" applyFont="1" applyFill="1" applyBorder="1" applyAlignment="1">
      <alignment horizontal="center" vertical="center"/>
    </xf>
    <xf numFmtId="1" fontId="8" fillId="3" borderId="31" xfId="0" applyNumberFormat="1" applyFont="1" applyFill="1" applyBorder="1" applyAlignment="1">
      <alignment horizontal="center" vertical="center"/>
    </xf>
    <xf numFmtId="1" fontId="8" fillId="3" borderId="16" xfId="0" applyNumberFormat="1" applyFont="1" applyFill="1" applyBorder="1" applyAlignment="1">
      <alignment horizontal="center" vertical="center"/>
    </xf>
    <xf numFmtId="1" fontId="8" fillId="3" borderId="34" xfId="0" applyNumberFormat="1" applyFont="1" applyFill="1" applyBorder="1" applyAlignment="1">
      <alignment horizontal="center" vertical="center"/>
    </xf>
    <xf numFmtId="1" fontId="8" fillId="3" borderId="14" xfId="0" applyNumberFormat="1" applyFont="1" applyFill="1" applyBorder="1" applyAlignment="1">
      <alignment horizontal="center" vertical="center"/>
    </xf>
    <xf numFmtId="1" fontId="8" fillId="3" borderId="27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9" fillId="3" borderId="17" xfId="0" applyNumberFormat="1" applyFont="1" applyFill="1" applyBorder="1" applyAlignment="1">
      <alignment horizontal="center" vertical="center"/>
    </xf>
    <xf numFmtId="1" fontId="8" fillId="3" borderId="22" xfId="0" applyNumberFormat="1" applyFont="1" applyFill="1" applyBorder="1" applyAlignment="1">
      <alignment horizontal="center" vertical="center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39" xfId="0" applyNumberFormat="1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1" fontId="8" fillId="3" borderId="41" xfId="0" applyNumberFormat="1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6" fillId="0" borderId="28" xfId="0" applyNumberFormat="1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6" fillId="0" borderId="44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1" fontId="8" fillId="3" borderId="9" xfId="0" applyNumberFormat="1" applyFont="1" applyFill="1" applyBorder="1" applyAlignment="1">
      <alignment horizontal="center" vertical="center"/>
    </xf>
    <xf numFmtId="1" fontId="8" fillId="3" borderId="25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45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2" fillId="0" borderId="41" xfId="0" applyFont="1" applyBorder="1" applyAlignment="1">
      <alignment horizontal="center" vertical="center" wrapText="1"/>
    </xf>
    <xf numFmtId="0" fontId="15" fillId="0" borderId="0" xfId="0" applyFont="1"/>
    <xf numFmtId="0" fontId="16" fillId="0" borderId="43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7" fillId="0" borderId="23" xfId="0" applyNumberFormat="1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1" fontId="7" fillId="0" borderId="28" xfId="0" applyNumberFormat="1" applyFont="1" applyFill="1" applyBorder="1" applyAlignment="1">
      <alignment horizontal="center" vertic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32" xfId="0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1" fontId="7" fillId="0" borderId="33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" fontId="7" fillId="0" borderId="22" xfId="0" applyNumberFormat="1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1" fontId="8" fillId="3" borderId="46" xfId="0" applyNumberFormat="1" applyFont="1" applyFill="1" applyBorder="1" applyAlignment="1">
      <alignment horizontal="center" vertical="center"/>
    </xf>
    <xf numFmtId="1" fontId="7" fillId="0" borderId="29" xfId="0" applyNumberFormat="1" applyFont="1" applyFill="1" applyBorder="1" applyAlignment="1">
      <alignment horizontal="center" vertical="center"/>
    </xf>
    <xf numFmtId="1" fontId="3" fillId="0" borderId="25" xfId="0" applyNumberFormat="1" applyFont="1" applyFill="1" applyBorder="1" applyAlignment="1">
      <alignment horizontal="center" vertical="center"/>
    </xf>
    <xf numFmtId="1" fontId="3" fillId="7" borderId="7" xfId="0" applyNumberFormat="1" applyFont="1" applyFill="1" applyBorder="1" applyAlignment="1">
      <alignment horizontal="center" vertical="center"/>
    </xf>
    <xf numFmtId="1" fontId="3" fillId="7" borderId="13" xfId="0" applyNumberFormat="1" applyFont="1" applyFill="1" applyBorder="1" applyAlignment="1">
      <alignment horizontal="center" vertical="center"/>
    </xf>
    <xf numFmtId="1" fontId="3" fillId="7" borderId="19" xfId="0" applyNumberFormat="1" applyFont="1" applyFill="1" applyBorder="1" applyAlignment="1">
      <alignment horizontal="center" vertical="center"/>
    </xf>
    <xf numFmtId="1" fontId="3" fillId="7" borderId="26" xfId="0" applyNumberFormat="1" applyFont="1" applyFill="1" applyBorder="1" applyAlignment="1">
      <alignment horizontal="center" vertical="center"/>
    </xf>
    <xf numFmtId="1" fontId="3" fillId="7" borderId="8" xfId="0" applyNumberFormat="1" applyFont="1" applyFill="1" applyBorder="1" applyAlignment="1">
      <alignment horizontal="center" vertical="center"/>
    </xf>
    <xf numFmtId="1" fontId="8" fillId="7" borderId="13" xfId="0" applyNumberFormat="1" applyFont="1" applyFill="1" applyBorder="1" applyAlignment="1">
      <alignment horizontal="center" vertical="center"/>
    </xf>
    <xf numFmtId="1" fontId="8" fillId="7" borderId="26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9" fillId="3" borderId="48" xfId="0" applyNumberFormat="1" applyFont="1" applyFill="1" applyBorder="1" applyAlignment="1">
      <alignment horizontal="center" vertical="center"/>
    </xf>
    <xf numFmtId="1" fontId="8" fillId="7" borderId="7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6" fillId="0" borderId="4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10" fillId="3" borderId="26" xfId="0" applyNumberFormat="1" applyFont="1" applyFill="1" applyBorder="1" applyAlignment="1">
      <alignment horizontal="center" vertical="center"/>
    </xf>
    <xf numFmtId="1" fontId="3" fillId="0" borderId="50" xfId="0" applyNumberFormat="1" applyFont="1" applyFill="1" applyBorder="1" applyAlignment="1">
      <alignment horizontal="center" vertical="center"/>
    </xf>
    <xf numFmtId="1" fontId="3" fillId="7" borderId="43" xfId="0" applyNumberFormat="1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1" fontId="17" fillId="0" borderId="43" xfId="0" applyNumberFormat="1" applyFont="1" applyBorder="1" applyAlignment="1">
      <alignment horizontal="center" vertical="center"/>
    </xf>
    <xf numFmtId="1" fontId="17" fillId="0" borderId="50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" fontId="15" fillId="0" borderId="21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9" fillId="4" borderId="40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38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3" fillId="0" borderId="38" xfId="0" applyFont="1" applyFill="1" applyBorder="1" applyAlignment="1">
      <alignment vertical="center" wrapText="1"/>
    </xf>
    <xf numFmtId="0" fontId="3" fillId="0" borderId="36" xfId="0" applyFont="1" applyFill="1" applyBorder="1" applyAlignment="1">
      <alignment vertical="center" wrapText="1"/>
    </xf>
    <xf numFmtId="0" fontId="3" fillId="0" borderId="37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1" fontId="20" fillId="4" borderId="20" xfId="0" applyNumberFormat="1" applyFont="1" applyFill="1" applyBorder="1" applyAlignment="1">
      <alignment horizontal="center" vertical="center"/>
    </xf>
    <xf numFmtId="1" fontId="4" fillId="4" borderId="20" xfId="0" applyNumberFormat="1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vertical="center"/>
    </xf>
    <xf numFmtId="1" fontId="23" fillId="4" borderId="2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vertical="center" wrapText="1"/>
    </xf>
    <xf numFmtId="0" fontId="19" fillId="4" borderId="19" xfId="0" applyFont="1" applyFill="1" applyBorder="1" applyAlignment="1">
      <alignment horizontal="center" vertical="center"/>
    </xf>
    <xf numFmtId="1" fontId="6" fillId="0" borderId="31" xfId="0" applyNumberFormat="1" applyFont="1" applyFill="1" applyBorder="1" applyAlignment="1">
      <alignment horizontal="center" vertical="center"/>
    </xf>
    <xf numFmtId="1" fontId="6" fillId="8" borderId="20" xfId="0" applyNumberFormat="1" applyFont="1" applyFill="1" applyBorder="1" applyAlignment="1">
      <alignment horizontal="center" vertical="center"/>
    </xf>
    <xf numFmtId="1" fontId="7" fillId="8" borderId="21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/>
    </xf>
    <xf numFmtId="1" fontId="15" fillId="0" borderId="21" xfId="0" applyNumberFormat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5" fillId="0" borderId="36" xfId="0" applyFont="1" applyFill="1" applyBorder="1" applyAlignment="1">
      <alignment horizontal="left" vertical="center" wrapText="1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23" xfId="0" applyNumberFormat="1" applyFont="1" applyFill="1" applyBorder="1" applyAlignment="1">
      <alignment horizontal="center" vertical="center"/>
    </xf>
    <xf numFmtId="1" fontId="6" fillId="8" borderId="23" xfId="0" applyNumberFormat="1" applyFont="1" applyFill="1" applyBorder="1" applyAlignment="1">
      <alignment horizontal="center" vertical="center"/>
    </xf>
    <xf numFmtId="1" fontId="6" fillId="0" borderId="29" xfId="0" applyNumberFormat="1" applyFont="1" applyFill="1" applyBorder="1" applyAlignment="1">
      <alignment horizontal="center" vertical="center"/>
    </xf>
    <xf numFmtId="1" fontId="6" fillId="0" borderId="35" xfId="0" applyNumberFormat="1" applyFont="1" applyFill="1" applyBorder="1" applyAlignment="1">
      <alignment horizontal="center" vertical="center"/>
    </xf>
    <xf numFmtId="1" fontId="6" fillId="4" borderId="20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1" fontId="3" fillId="4" borderId="19" xfId="0" applyNumberFormat="1" applyFont="1" applyFill="1" applyBorder="1" applyAlignment="1">
      <alignment horizontal="center" vertical="center"/>
    </xf>
    <xf numFmtId="1" fontId="3" fillId="4" borderId="13" xfId="0" applyNumberFormat="1" applyFont="1" applyFill="1" applyBorder="1" applyAlignment="1">
      <alignment horizontal="center" vertical="center"/>
    </xf>
    <xf numFmtId="1" fontId="6" fillId="4" borderId="14" xfId="0" applyNumberFormat="1" applyFont="1" applyFill="1" applyBorder="1" applyAlignment="1">
      <alignment horizontal="center" vertical="center"/>
    </xf>
    <xf numFmtId="1" fontId="6" fillId="4" borderId="17" xfId="0" applyNumberFormat="1" applyFont="1" applyFill="1" applyBorder="1" applyAlignment="1">
      <alignment horizontal="center" vertical="center"/>
    </xf>
    <xf numFmtId="1" fontId="8" fillId="4" borderId="26" xfId="0" applyNumberFormat="1" applyFont="1" applyFill="1" applyBorder="1" applyAlignment="1">
      <alignment horizontal="center" vertical="center"/>
    </xf>
    <xf numFmtId="1" fontId="8" fillId="4" borderId="27" xfId="0" applyNumberFormat="1" applyFont="1" applyFill="1" applyBorder="1" applyAlignment="1">
      <alignment horizontal="center" vertical="center"/>
    </xf>
    <xf numFmtId="1" fontId="8" fillId="4" borderId="29" xfId="0" applyNumberFormat="1" applyFont="1" applyFill="1" applyBorder="1" applyAlignment="1">
      <alignment horizontal="center" vertical="center"/>
    </xf>
    <xf numFmtId="1" fontId="8" fillId="4" borderId="28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1" fontId="3" fillId="4" borderId="26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1" fontId="17" fillId="4" borderId="43" xfId="0" applyNumberFormat="1" applyFont="1" applyFill="1" applyBorder="1" applyAlignment="1">
      <alignment horizontal="center" vertical="center"/>
    </xf>
    <xf numFmtId="1" fontId="8" fillId="4" borderId="7" xfId="0" applyNumberFormat="1" applyFont="1" applyFill="1" applyBorder="1" applyAlignment="1">
      <alignment horizontal="center" vertical="center"/>
    </xf>
    <xf numFmtId="1" fontId="8" fillId="4" borderId="13" xfId="0" applyNumberFormat="1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workbookViewId="0">
      <pane ySplit="2" topLeftCell="A102" activePane="bottomLeft" state="frozen"/>
      <selection pane="bottomLeft" activeCell="J42" sqref="J42"/>
    </sheetView>
  </sheetViews>
  <sheetFormatPr baseColWidth="10" defaultRowHeight="15" x14ac:dyDescent="0.25"/>
  <cols>
    <col min="1" max="1" width="51.7109375" style="120" customWidth="1"/>
    <col min="2" max="2" width="7.85546875" style="100" bestFit="1" customWidth="1"/>
    <col min="3" max="3" width="7" style="100" bestFit="1" customWidth="1"/>
    <col min="4" max="4" width="8.28515625" style="100" bestFit="1" customWidth="1"/>
    <col min="5" max="5" width="7.42578125" style="100" bestFit="1" customWidth="1"/>
    <col min="6" max="9" width="7" style="100" bestFit="1" customWidth="1"/>
    <col min="10" max="11" width="6.5703125" style="100" bestFit="1" customWidth="1"/>
    <col min="12" max="12" width="7.5703125" style="100" bestFit="1" customWidth="1"/>
    <col min="13" max="13" width="10" style="100" bestFit="1" customWidth="1"/>
    <col min="14" max="14" width="7.140625" style="100" bestFit="1" customWidth="1"/>
    <col min="15" max="15" width="5.85546875" style="100" bestFit="1" customWidth="1"/>
    <col min="16" max="16" width="7.140625" style="100" bestFit="1" customWidth="1"/>
    <col min="17" max="17" width="7" style="100" bestFit="1" customWidth="1"/>
    <col min="18" max="256" width="11.42578125" style="100"/>
    <col min="257" max="257" width="29" style="100" customWidth="1"/>
    <col min="258" max="259" width="8" style="100" customWidth="1"/>
    <col min="260" max="261" width="8.5703125" style="100" customWidth="1"/>
    <col min="262" max="262" width="7.5703125" style="100" customWidth="1"/>
    <col min="263" max="263" width="7.7109375" style="100" customWidth="1"/>
    <col min="264" max="264" width="7" style="100" customWidth="1"/>
    <col min="265" max="265" width="6.85546875" style="100" customWidth="1"/>
    <col min="266" max="266" width="7.140625" style="100" customWidth="1"/>
    <col min="267" max="267" width="7.5703125" style="100" customWidth="1"/>
    <col min="268" max="268" width="7.7109375" style="100" customWidth="1"/>
    <col min="269" max="269" width="9.42578125" style="100" customWidth="1"/>
    <col min="270" max="270" width="8" style="100" customWidth="1"/>
    <col min="271" max="272" width="7.85546875" style="100" customWidth="1"/>
    <col min="273" max="273" width="6.28515625" style="100" customWidth="1"/>
    <col min="274" max="512" width="11.42578125" style="100"/>
    <col min="513" max="513" width="29" style="100" customWidth="1"/>
    <col min="514" max="515" width="8" style="100" customWidth="1"/>
    <col min="516" max="517" width="8.5703125" style="100" customWidth="1"/>
    <col min="518" max="518" width="7.5703125" style="100" customWidth="1"/>
    <col min="519" max="519" width="7.7109375" style="100" customWidth="1"/>
    <col min="520" max="520" width="7" style="100" customWidth="1"/>
    <col min="521" max="521" width="6.85546875" style="100" customWidth="1"/>
    <col min="522" max="522" width="7.140625" style="100" customWidth="1"/>
    <col min="523" max="523" width="7.5703125" style="100" customWidth="1"/>
    <col min="524" max="524" width="7.7109375" style="100" customWidth="1"/>
    <col min="525" max="525" width="9.42578125" style="100" customWidth="1"/>
    <col min="526" max="526" width="8" style="100" customWidth="1"/>
    <col min="527" max="528" width="7.85546875" style="100" customWidth="1"/>
    <col min="529" max="529" width="6.28515625" style="100" customWidth="1"/>
    <col min="530" max="768" width="11.42578125" style="100"/>
    <col min="769" max="769" width="29" style="100" customWidth="1"/>
    <col min="770" max="771" width="8" style="100" customWidth="1"/>
    <col min="772" max="773" width="8.5703125" style="100" customWidth="1"/>
    <col min="774" max="774" width="7.5703125" style="100" customWidth="1"/>
    <col min="775" max="775" width="7.7109375" style="100" customWidth="1"/>
    <col min="776" max="776" width="7" style="100" customWidth="1"/>
    <col min="777" max="777" width="6.85546875" style="100" customWidth="1"/>
    <col min="778" max="778" width="7.140625" style="100" customWidth="1"/>
    <col min="779" max="779" width="7.5703125" style="100" customWidth="1"/>
    <col min="780" max="780" width="7.7109375" style="100" customWidth="1"/>
    <col min="781" max="781" width="9.42578125" style="100" customWidth="1"/>
    <col min="782" max="782" width="8" style="100" customWidth="1"/>
    <col min="783" max="784" width="7.85546875" style="100" customWidth="1"/>
    <col min="785" max="785" width="6.28515625" style="100" customWidth="1"/>
    <col min="786" max="1024" width="11.42578125" style="100"/>
    <col min="1025" max="1025" width="29" style="100" customWidth="1"/>
    <col min="1026" max="1027" width="8" style="100" customWidth="1"/>
    <col min="1028" max="1029" width="8.5703125" style="100" customWidth="1"/>
    <col min="1030" max="1030" width="7.5703125" style="100" customWidth="1"/>
    <col min="1031" max="1031" width="7.7109375" style="100" customWidth="1"/>
    <col min="1032" max="1032" width="7" style="100" customWidth="1"/>
    <col min="1033" max="1033" width="6.85546875" style="100" customWidth="1"/>
    <col min="1034" max="1034" width="7.140625" style="100" customWidth="1"/>
    <col min="1035" max="1035" width="7.5703125" style="100" customWidth="1"/>
    <col min="1036" max="1036" width="7.7109375" style="100" customWidth="1"/>
    <col min="1037" max="1037" width="9.42578125" style="100" customWidth="1"/>
    <col min="1038" max="1038" width="8" style="100" customWidth="1"/>
    <col min="1039" max="1040" width="7.85546875" style="100" customWidth="1"/>
    <col min="1041" max="1041" width="6.28515625" style="100" customWidth="1"/>
    <col min="1042" max="1280" width="11.42578125" style="100"/>
    <col min="1281" max="1281" width="29" style="100" customWidth="1"/>
    <col min="1282" max="1283" width="8" style="100" customWidth="1"/>
    <col min="1284" max="1285" width="8.5703125" style="100" customWidth="1"/>
    <col min="1286" max="1286" width="7.5703125" style="100" customWidth="1"/>
    <col min="1287" max="1287" width="7.7109375" style="100" customWidth="1"/>
    <col min="1288" max="1288" width="7" style="100" customWidth="1"/>
    <col min="1289" max="1289" width="6.85546875" style="100" customWidth="1"/>
    <col min="1290" max="1290" width="7.140625" style="100" customWidth="1"/>
    <col min="1291" max="1291" width="7.5703125" style="100" customWidth="1"/>
    <col min="1292" max="1292" width="7.7109375" style="100" customWidth="1"/>
    <col min="1293" max="1293" width="9.42578125" style="100" customWidth="1"/>
    <col min="1294" max="1294" width="8" style="100" customWidth="1"/>
    <col min="1295" max="1296" width="7.85546875" style="100" customWidth="1"/>
    <col min="1297" max="1297" width="6.28515625" style="100" customWidth="1"/>
    <col min="1298" max="1536" width="11.42578125" style="100"/>
    <col min="1537" max="1537" width="29" style="100" customWidth="1"/>
    <col min="1538" max="1539" width="8" style="100" customWidth="1"/>
    <col min="1540" max="1541" width="8.5703125" style="100" customWidth="1"/>
    <col min="1542" max="1542" width="7.5703125" style="100" customWidth="1"/>
    <col min="1543" max="1543" width="7.7109375" style="100" customWidth="1"/>
    <col min="1544" max="1544" width="7" style="100" customWidth="1"/>
    <col min="1545" max="1545" width="6.85546875" style="100" customWidth="1"/>
    <col min="1546" max="1546" width="7.140625" style="100" customWidth="1"/>
    <col min="1547" max="1547" width="7.5703125" style="100" customWidth="1"/>
    <col min="1548" max="1548" width="7.7109375" style="100" customWidth="1"/>
    <col min="1549" max="1549" width="9.42578125" style="100" customWidth="1"/>
    <col min="1550" max="1550" width="8" style="100" customWidth="1"/>
    <col min="1551" max="1552" width="7.85546875" style="100" customWidth="1"/>
    <col min="1553" max="1553" width="6.28515625" style="100" customWidth="1"/>
    <col min="1554" max="1792" width="11.42578125" style="100"/>
    <col min="1793" max="1793" width="29" style="100" customWidth="1"/>
    <col min="1794" max="1795" width="8" style="100" customWidth="1"/>
    <col min="1796" max="1797" width="8.5703125" style="100" customWidth="1"/>
    <col min="1798" max="1798" width="7.5703125" style="100" customWidth="1"/>
    <col min="1799" max="1799" width="7.7109375" style="100" customWidth="1"/>
    <col min="1800" max="1800" width="7" style="100" customWidth="1"/>
    <col min="1801" max="1801" width="6.85546875" style="100" customWidth="1"/>
    <col min="1802" max="1802" width="7.140625" style="100" customWidth="1"/>
    <col min="1803" max="1803" width="7.5703125" style="100" customWidth="1"/>
    <col min="1804" max="1804" width="7.7109375" style="100" customWidth="1"/>
    <col min="1805" max="1805" width="9.42578125" style="100" customWidth="1"/>
    <col min="1806" max="1806" width="8" style="100" customWidth="1"/>
    <col min="1807" max="1808" width="7.85546875" style="100" customWidth="1"/>
    <col min="1809" max="1809" width="6.28515625" style="100" customWidth="1"/>
    <col min="1810" max="2048" width="11.42578125" style="100"/>
    <col min="2049" max="2049" width="29" style="100" customWidth="1"/>
    <col min="2050" max="2051" width="8" style="100" customWidth="1"/>
    <col min="2052" max="2053" width="8.5703125" style="100" customWidth="1"/>
    <col min="2054" max="2054" width="7.5703125" style="100" customWidth="1"/>
    <col min="2055" max="2055" width="7.7109375" style="100" customWidth="1"/>
    <col min="2056" max="2056" width="7" style="100" customWidth="1"/>
    <col min="2057" max="2057" width="6.85546875" style="100" customWidth="1"/>
    <col min="2058" max="2058" width="7.140625" style="100" customWidth="1"/>
    <col min="2059" max="2059" width="7.5703125" style="100" customWidth="1"/>
    <col min="2060" max="2060" width="7.7109375" style="100" customWidth="1"/>
    <col min="2061" max="2061" width="9.42578125" style="100" customWidth="1"/>
    <col min="2062" max="2062" width="8" style="100" customWidth="1"/>
    <col min="2063" max="2064" width="7.85546875" style="100" customWidth="1"/>
    <col min="2065" max="2065" width="6.28515625" style="100" customWidth="1"/>
    <col min="2066" max="2304" width="11.42578125" style="100"/>
    <col min="2305" max="2305" width="29" style="100" customWidth="1"/>
    <col min="2306" max="2307" width="8" style="100" customWidth="1"/>
    <col min="2308" max="2309" width="8.5703125" style="100" customWidth="1"/>
    <col min="2310" max="2310" width="7.5703125" style="100" customWidth="1"/>
    <col min="2311" max="2311" width="7.7109375" style="100" customWidth="1"/>
    <col min="2312" max="2312" width="7" style="100" customWidth="1"/>
    <col min="2313" max="2313" width="6.85546875" style="100" customWidth="1"/>
    <col min="2314" max="2314" width="7.140625" style="100" customWidth="1"/>
    <col min="2315" max="2315" width="7.5703125" style="100" customWidth="1"/>
    <col min="2316" max="2316" width="7.7109375" style="100" customWidth="1"/>
    <col min="2317" max="2317" width="9.42578125" style="100" customWidth="1"/>
    <col min="2318" max="2318" width="8" style="100" customWidth="1"/>
    <col min="2319" max="2320" width="7.85546875" style="100" customWidth="1"/>
    <col min="2321" max="2321" width="6.28515625" style="100" customWidth="1"/>
    <col min="2322" max="2560" width="11.42578125" style="100"/>
    <col min="2561" max="2561" width="29" style="100" customWidth="1"/>
    <col min="2562" max="2563" width="8" style="100" customWidth="1"/>
    <col min="2564" max="2565" width="8.5703125" style="100" customWidth="1"/>
    <col min="2566" max="2566" width="7.5703125" style="100" customWidth="1"/>
    <col min="2567" max="2567" width="7.7109375" style="100" customWidth="1"/>
    <col min="2568" max="2568" width="7" style="100" customWidth="1"/>
    <col min="2569" max="2569" width="6.85546875" style="100" customWidth="1"/>
    <col min="2570" max="2570" width="7.140625" style="100" customWidth="1"/>
    <col min="2571" max="2571" width="7.5703125" style="100" customWidth="1"/>
    <col min="2572" max="2572" width="7.7109375" style="100" customWidth="1"/>
    <col min="2573" max="2573" width="9.42578125" style="100" customWidth="1"/>
    <col min="2574" max="2574" width="8" style="100" customWidth="1"/>
    <col min="2575" max="2576" width="7.85546875" style="100" customWidth="1"/>
    <col min="2577" max="2577" width="6.28515625" style="100" customWidth="1"/>
    <col min="2578" max="2816" width="11.42578125" style="100"/>
    <col min="2817" max="2817" width="29" style="100" customWidth="1"/>
    <col min="2818" max="2819" width="8" style="100" customWidth="1"/>
    <col min="2820" max="2821" width="8.5703125" style="100" customWidth="1"/>
    <col min="2822" max="2822" width="7.5703125" style="100" customWidth="1"/>
    <col min="2823" max="2823" width="7.7109375" style="100" customWidth="1"/>
    <col min="2824" max="2824" width="7" style="100" customWidth="1"/>
    <col min="2825" max="2825" width="6.85546875" style="100" customWidth="1"/>
    <col min="2826" max="2826" width="7.140625" style="100" customWidth="1"/>
    <col min="2827" max="2827" width="7.5703125" style="100" customWidth="1"/>
    <col min="2828" max="2828" width="7.7109375" style="100" customWidth="1"/>
    <col min="2829" max="2829" width="9.42578125" style="100" customWidth="1"/>
    <col min="2830" max="2830" width="8" style="100" customWidth="1"/>
    <col min="2831" max="2832" width="7.85546875" style="100" customWidth="1"/>
    <col min="2833" max="2833" width="6.28515625" style="100" customWidth="1"/>
    <col min="2834" max="3072" width="11.42578125" style="100"/>
    <col min="3073" max="3073" width="29" style="100" customWidth="1"/>
    <col min="3074" max="3075" width="8" style="100" customWidth="1"/>
    <col min="3076" max="3077" width="8.5703125" style="100" customWidth="1"/>
    <col min="3078" max="3078" width="7.5703125" style="100" customWidth="1"/>
    <col min="3079" max="3079" width="7.7109375" style="100" customWidth="1"/>
    <col min="3080" max="3080" width="7" style="100" customWidth="1"/>
    <col min="3081" max="3081" width="6.85546875" style="100" customWidth="1"/>
    <col min="3082" max="3082" width="7.140625" style="100" customWidth="1"/>
    <col min="3083" max="3083" width="7.5703125" style="100" customWidth="1"/>
    <col min="3084" max="3084" width="7.7109375" style="100" customWidth="1"/>
    <col min="3085" max="3085" width="9.42578125" style="100" customWidth="1"/>
    <col min="3086" max="3086" width="8" style="100" customWidth="1"/>
    <col min="3087" max="3088" width="7.85546875" style="100" customWidth="1"/>
    <col min="3089" max="3089" width="6.28515625" style="100" customWidth="1"/>
    <col min="3090" max="3328" width="11.42578125" style="100"/>
    <col min="3329" max="3329" width="29" style="100" customWidth="1"/>
    <col min="3330" max="3331" width="8" style="100" customWidth="1"/>
    <col min="3332" max="3333" width="8.5703125" style="100" customWidth="1"/>
    <col min="3334" max="3334" width="7.5703125" style="100" customWidth="1"/>
    <col min="3335" max="3335" width="7.7109375" style="100" customWidth="1"/>
    <col min="3336" max="3336" width="7" style="100" customWidth="1"/>
    <col min="3337" max="3337" width="6.85546875" style="100" customWidth="1"/>
    <col min="3338" max="3338" width="7.140625" style="100" customWidth="1"/>
    <col min="3339" max="3339" width="7.5703125" style="100" customWidth="1"/>
    <col min="3340" max="3340" width="7.7109375" style="100" customWidth="1"/>
    <col min="3341" max="3341" width="9.42578125" style="100" customWidth="1"/>
    <col min="3342" max="3342" width="8" style="100" customWidth="1"/>
    <col min="3343" max="3344" width="7.85546875" style="100" customWidth="1"/>
    <col min="3345" max="3345" width="6.28515625" style="100" customWidth="1"/>
    <col min="3346" max="3584" width="11.42578125" style="100"/>
    <col min="3585" max="3585" width="29" style="100" customWidth="1"/>
    <col min="3586" max="3587" width="8" style="100" customWidth="1"/>
    <col min="3588" max="3589" width="8.5703125" style="100" customWidth="1"/>
    <col min="3590" max="3590" width="7.5703125" style="100" customWidth="1"/>
    <col min="3591" max="3591" width="7.7109375" style="100" customWidth="1"/>
    <col min="3592" max="3592" width="7" style="100" customWidth="1"/>
    <col min="3593" max="3593" width="6.85546875" style="100" customWidth="1"/>
    <col min="3594" max="3594" width="7.140625" style="100" customWidth="1"/>
    <col min="3595" max="3595" width="7.5703125" style="100" customWidth="1"/>
    <col min="3596" max="3596" width="7.7109375" style="100" customWidth="1"/>
    <col min="3597" max="3597" width="9.42578125" style="100" customWidth="1"/>
    <col min="3598" max="3598" width="8" style="100" customWidth="1"/>
    <col min="3599" max="3600" width="7.85546875" style="100" customWidth="1"/>
    <col min="3601" max="3601" width="6.28515625" style="100" customWidth="1"/>
    <col min="3602" max="3840" width="11.42578125" style="100"/>
    <col min="3841" max="3841" width="29" style="100" customWidth="1"/>
    <col min="3842" max="3843" width="8" style="100" customWidth="1"/>
    <col min="3844" max="3845" width="8.5703125" style="100" customWidth="1"/>
    <col min="3846" max="3846" width="7.5703125" style="100" customWidth="1"/>
    <col min="3847" max="3847" width="7.7109375" style="100" customWidth="1"/>
    <col min="3848" max="3848" width="7" style="100" customWidth="1"/>
    <col min="3849" max="3849" width="6.85546875" style="100" customWidth="1"/>
    <col min="3850" max="3850" width="7.140625" style="100" customWidth="1"/>
    <col min="3851" max="3851" width="7.5703125" style="100" customWidth="1"/>
    <col min="3852" max="3852" width="7.7109375" style="100" customWidth="1"/>
    <col min="3853" max="3853" width="9.42578125" style="100" customWidth="1"/>
    <col min="3854" max="3854" width="8" style="100" customWidth="1"/>
    <col min="3855" max="3856" width="7.85546875" style="100" customWidth="1"/>
    <col min="3857" max="3857" width="6.28515625" style="100" customWidth="1"/>
    <col min="3858" max="4096" width="11.42578125" style="100"/>
    <col min="4097" max="4097" width="29" style="100" customWidth="1"/>
    <col min="4098" max="4099" width="8" style="100" customWidth="1"/>
    <col min="4100" max="4101" width="8.5703125" style="100" customWidth="1"/>
    <col min="4102" max="4102" width="7.5703125" style="100" customWidth="1"/>
    <col min="4103" max="4103" width="7.7109375" style="100" customWidth="1"/>
    <col min="4104" max="4104" width="7" style="100" customWidth="1"/>
    <col min="4105" max="4105" width="6.85546875" style="100" customWidth="1"/>
    <col min="4106" max="4106" width="7.140625" style="100" customWidth="1"/>
    <col min="4107" max="4107" width="7.5703125" style="100" customWidth="1"/>
    <col min="4108" max="4108" width="7.7109375" style="100" customWidth="1"/>
    <col min="4109" max="4109" width="9.42578125" style="100" customWidth="1"/>
    <col min="4110" max="4110" width="8" style="100" customWidth="1"/>
    <col min="4111" max="4112" width="7.85546875" style="100" customWidth="1"/>
    <col min="4113" max="4113" width="6.28515625" style="100" customWidth="1"/>
    <col min="4114" max="4352" width="11.42578125" style="100"/>
    <col min="4353" max="4353" width="29" style="100" customWidth="1"/>
    <col min="4354" max="4355" width="8" style="100" customWidth="1"/>
    <col min="4356" max="4357" width="8.5703125" style="100" customWidth="1"/>
    <col min="4358" max="4358" width="7.5703125" style="100" customWidth="1"/>
    <col min="4359" max="4359" width="7.7109375" style="100" customWidth="1"/>
    <col min="4360" max="4360" width="7" style="100" customWidth="1"/>
    <col min="4361" max="4361" width="6.85546875" style="100" customWidth="1"/>
    <col min="4362" max="4362" width="7.140625" style="100" customWidth="1"/>
    <col min="4363" max="4363" width="7.5703125" style="100" customWidth="1"/>
    <col min="4364" max="4364" width="7.7109375" style="100" customWidth="1"/>
    <col min="4365" max="4365" width="9.42578125" style="100" customWidth="1"/>
    <col min="4366" max="4366" width="8" style="100" customWidth="1"/>
    <col min="4367" max="4368" width="7.85546875" style="100" customWidth="1"/>
    <col min="4369" max="4369" width="6.28515625" style="100" customWidth="1"/>
    <col min="4370" max="4608" width="11.42578125" style="100"/>
    <col min="4609" max="4609" width="29" style="100" customWidth="1"/>
    <col min="4610" max="4611" width="8" style="100" customWidth="1"/>
    <col min="4612" max="4613" width="8.5703125" style="100" customWidth="1"/>
    <col min="4614" max="4614" width="7.5703125" style="100" customWidth="1"/>
    <col min="4615" max="4615" width="7.7109375" style="100" customWidth="1"/>
    <col min="4616" max="4616" width="7" style="100" customWidth="1"/>
    <col min="4617" max="4617" width="6.85546875" style="100" customWidth="1"/>
    <col min="4618" max="4618" width="7.140625" style="100" customWidth="1"/>
    <col min="4619" max="4619" width="7.5703125" style="100" customWidth="1"/>
    <col min="4620" max="4620" width="7.7109375" style="100" customWidth="1"/>
    <col min="4621" max="4621" width="9.42578125" style="100" customWidth="1"/>
    <col min="4622" max="4622" width="8" style="100" customWidth="1"/>
    <col min="4623" max="4624" width="7.85546875" style="100" customWidth="1"/>
    <col min="4625" max="4625" width="6.28515625" style="100" customWidth="1"/>
    <col min="4626" max="4864" width="11.42578125" style="100"/>
    <col min="4865" max="4865" width="29" style="100" customWidth="1"/>
    <col min="4866" max="4867" width="8" style="100" customWidth="1"/>
    <col min="4868" max="4869" width="8.5703125" style="100" customWidth="1"/>
    <col min="4870" max="4870" width="7.5703125" style="100" customWidth="1"/>
    <col min="4871" max="4871" width="7.7109375" style="100" customWidth="1"/>
    <col min="4872" max="4872" width="7" style="100" customWidth="1"/>
    <col min="4873" max="4873" width="6.85546875" style="100" customWidth="1"/>
    <col min="4874" max="4874" width="7.140625" style="100" customWidth="1"/>
    <col min="4875" max="4875" width="7.5703125" style="100" customWidth="1"/>
    <col min="4876" max="4876" width="7.7109375" style="100" customWidth="1"/>
    <col min="4877" max="4877" width="9.42578125" style="100" customWidth="1"/>
    <col min="4878" max="4878" width="8" style="100" customWidth="1"/>
    <col min="4879" max="4880" width="7.85546875" style="100" customWidth="1"/>
    <col min="4881" max="4881" width="6.28515625" style="100" customWidth="1"/>
    <col min="4882" max="5120" width="11.42578125" style="100"/>
    <col min="5121" max="5121" width="29" style="100" customWidth="1"/>
    <col min="5122" max="5123" width="8" style="100" customWidth="1"/>
    <col min="5124" max="5125" width="8.5703125" style="100" customWidth="1"/>
    <col min="5126" max="5126" width="7.5703125" style="100" customWidth="1"/>
    <col min="5127" max="5127" width="7.7109375" style="100" customWidth="1"/>
    <col min="5128" max="5128" width="7" style="100" customWidth="1"/>
    <col min="5129" max="5129" width="6.85546875" style="100" customWidth="1"/>
    <col min="5130" max="5130" width="7.140625" style="100" customWidth="1"/>
    <col min="5131" max="5131" width="7.5703125" style="100" customWidth="1"/>
    <col min="5132" max="5132" width="7.7109375" style="100" customWidth="1"/>
    <col min="5133" max="5133" width="9.42578125" style="100" customWidth="1"/>
    <col min="5134" max="5134" width="8" style="100" customWidth="1"/>
    <col min="5135" max="5136" width="7.85546875" style="100" customWidth="1"/>
    <col min="5137" max="5137" width="6.28515625" style="100" customWidth="1"/>
    <col min="5138" max="5376" width="11.42578125" style="100"/>
    <col min="5377" max="5377" width="29" style="100" customWidth="1"/>
    <col min="5378" max="5379" width="8" style="100" customWidth="1"/>
    <col min="5380" max="5381" width="8.5703125" style="100" customWidth="1"/>
    <col min="5382" max="5382" width="7.5703125" style="100" customWidth="1"/>
    <col min="5383" max="5383" width="7.7109375" style="100" customWidth="1"/>
    <col min="5384" max="5384" width="7" style="100" customWidth="1"/>
    <col min="5385" max="5385" width="6.85546875" style="100" customWidth="1"/>
    <col min="5386" max="5386" width="7.140625" style="100" customWidth="1"/>
    <col min="5387" max="5387" width="7.5703125" style="100" customWidth="1"/>
    <col min="5388" max="5388" width="7.7109375" style="100" customWidth="1"/>
    <col min="5389" max="5389" width="9.42578125" style="100" customWidth="1"/>
    <col min="5390" max="5390" width="8" style="100" customWidth="1"/>
    <col min="5391" max="5392" width="7.85546875" style="100" customWidth="1"/>
    <col min="5393" max="5393" width="6.28515625" style="100" customWidth="1"/>
    <col min="5394" max="5632" width="11.42578125" style="100"/>
    <col min="5633" max="5633" width="29" style="100" customWidth="1"/>
    <col min="5634" max="5635" width="8" style="100" customWidth="1"/>
    <col min="5636" max="5637" width="8.5703125" style="100" customWidth="1"/>
    <col min="5638" max="5638" width="7.5703125" style="100" customWidth="1"/>
    <col min="5639" max="5639" width="7.7109375" style="100" customWidth="1"/>
    <col min="5640" max="5640" width="7" style="100" customWidth="1"/>
    <col min="5641" max="5641" width="6.85546875" style="100" customWidth="1"/>
    <col min="5642" max="5642" width="7.140625" style="100" customWidth="1"/>
    <col min="5643" max="5643" width="7.5703125" style="100" customWidth="1"/>
    <col min="5644" max="5644" width="7.7109375" style="100" customWidth="1"/>
    <col min="5645" max="5645" width="9.42578125" style="100" customWidth="1"/>
    <col min="5646" max="5646" width="8" style="100" customWidth="1"/>
    <col min="5647" max="5648" width="7.85546875" style="100" customWidth="1"/>
    <col min="5649" max="5649" width="6.28515625" style="100" customWidth="1"/>
    <col min="5650" max="5888" width="11.42578125" style="100"/>
    <col min="5889" max="5889" width="29" style="100" customWidth="1"/>
    <col min="5890" max="5891" width="8" style="100" customWidth="1"/>
    <col min="5892" max="5893" width="8.5703125" style="100" customWidth="1"/>
    <col min="5894" max="5894" width="7.5703125" style="100" customWidth="1"/>
    <col min="5895" max="5895" width="7.7109375" style="100" customWidth="1"/>
    <col min="5896" max="5896" width="7" style="100" customWidth="1"/>
    <col min="5897" max="5897" width="6.85546875" style="100" customWidth="1"/>
    <col min="5898" max="5898" width="7.140625" style="100" customWidth="1"/>
    <col min="5899" max="5899" width="7.5703125" style="100" customWidth="1"/>
    <col min="5900" max="5900" width="7.7109375" style="100" customWidth="1"/>
    <col min="5901" max="5901" width="9.42578125" style="100" customWidth="1"/>
    <col min="5902" max="5902" width="8" style="100" customWidth="1"/>
    <col min="5903" max="5904" width="7.85546875" style="100" customWidth="1"/>
    <col min="5905" max="5905" width="6.28515625" style="100" customWidth="1"/>
    <col min="5906" max="6144" width="11.42578125" style="100"/>
    <col min="6145" max="6145" width="29" style="100" customWidth="1"/>
    <col min="6146" max="6147" width="8" style="100" customWidth="1"/>
    <col min="6148" max="6149" width="8.5703125" style="100" customWidth="1"/>
    <col min="6150" max="6150" width="7.5703125" style="100" customWidth="1"/>
    <col min="6151" max="6151" width="7.7109375" style="100" customWidth="1"/>
    <col min="6152" max="6152" width="7" style="100" customWidth="1"/>
    <col min="6153" max="6153" width="6.85546875" style="100" customWidth="1"/>
    <col min="6154" max="6154" width="7.140625" style="100" customWidth="1"/>
    <col min="6155" max="6155" width="7.5703125" style="100" customWidth="1"/>
    <col min="6156" max="6156" width="7.7109375" style="100" customWidth="1"/>
    <col min="6157" max="6157" width="9.42578125" style="100" customWidth="1"/>
    <col min="6158" max="6158" width="8" style="100" customWidth="1"/>
    <col min="6159" max="6160" width="7.85546875" style="100" customWidth="1"/>
    <col min="6161" max="6161" width="6.28515625" style="100" customWidth="1"/>
    <col min="6162" max="6400" width="11.42578125" style="100"/>
    <col min="6401" max="6401" width="29" style="100" customWidth="1"/>
    <col min="6402" max="6403" width="8" style="100" customWidth="1"/>
    <col min="6404" max="6405" width="8.5703125" style="100" customWidth="1"/>
    <col min="6406" max="6406" width="7.5703125" style="100" customWidth="1"/>
    <col min="6407" max="6407" width="7.7109375" style="100" customWidth="1"/>
    <col min="6408" max="6408" width="7" style="100" customWidth="1"/>
    <col min="6409" max="6409" width="6.85546875" style="100" customWidth="1"/>
    <col min="6410" max="6410" width="7.140625" style="100" customWidth="1"/>
    <col min="6411" max="6411" width="7.5703125" style="100" customWidth="1"/>
    <col min="6412" max="6412" width="7.7109375" style="100" customWidth="1"/>
    <col min="6413" max="6413" width="9.42578125" style="100" customWidth="1"/>
    <col min="6414" max="6414" width="8" style="100" customWidth="1"/>
    <col min="6415" max="6416" width="7.85546875" style="100" customWidth="1"/>
    <col min="6417" max="6417" width="6.28515625" style="100" customWidth="1"/>
    <col min="6418" max="6656" width="11.42578125" style="100"/>
    <col min="6657" max="6657" width="29" style="100" customWidth="1"/>
    <col min="6658" max="6659" width="8" style="100" customWidth="1"/>
    <col min="6660" max="6661" width="8.5703125" style="100" customWidth="1"/>
    <col min="6662" max="6662" width="7.5703125" style="100" customWidth="1"/>
    <col min="6663" max="6663" width="7.7109375" style="100" customWidth="1"/>
    <col min="6664" max="6664" width="7" style="100" customWidth="1"/>
    <col min="6665" max="6665" width="6.85546875" style="100" customWidth="1"/>
    <col min="6666" max="6666" width="7.140625" style="100" customWidth="1"/>
    <col min="6667" max="6667" width="7.5703125" style="100" customWidth="1"/>
    <col min="6668" max="6668" width="7.7109375" style="100" customWidth="1"/>
    <col min="6669" max="6669" width="9.42578125" style="100" customWidth="1"/>
    <col min="6670" max="6670" width="8" style="100" customWidth="1"/>
    <col min="6671" max="6672" width="7.85546875" style="100" customWidth="1"/>
    <col min="6673" max="6673" width="6.28515625" style="100" customWidth="1"/>
    <col min="6674" max="6912" width="11.42578125" style="100"/>
    <col min="6913" max="6913" width="29" style="100" customWidth="1"/>
    <col min="6914" max="6915" width="8" style="100" customWidth="1"/>
    <col min="6916" max="6917" width="8.5703125" style="100" customWidth="1"/>
    <col min="6918" max="6918" width="7.5703125" style="100" customWidth="1"/>
    <col min="6919" max="6919" width="7.7109375" style="100" customWidth="1"/>
    <col min="6920" max="6920" width="7" style="100" customWidth="1"/>
    <col min="6921" max="6921" width="6.85546875" style="100" customWidth="1"/>
    <col min="6922" max="6922" width="7.140625" style="100" customWidth="1"/>
    <col min="6923" max="6923" width="7.5703125" style="100" customWidth="1"/>
    <col min="6924" max="6924" width="7.7109375" style="100" customWidth="1"/>
    <col min="6925" max="6925" width="9.42578125" style="100" customWidth="1"/>
    <col min="6926" max="6926" width="8" style="100" customWidth="1"/>
    <col min="6927" max="6928" width="7.85546875" style="100" customWidth="1"/>
    <col min="6929" max="6929" width="6.28515625" style="100" customWidth="1"/>
    <col min="6930" max="7168" width="11.42578125" style="100"/>
    <col min="7169" max="7169" width="29" style="100" customWidth="1"/>
    <col min="7170" max="7171" width="8" style="100" customWidth="1"/>
    <col min="7172" max="7173" width="8.5703125" style="100" customWidth="1"/>
    <col min="7174" max="7174" width="7.5703125" style="100" customWidth="1"/>
    <col min="7175" max="7175" width="7.7109375" style="100" customWidth="1"/>
    <col min="7176" max="7176" width="7" style="100" customWidth="1"/>
    <col min="7177" max="7177" width="6.85546875" style="100" customWidth="1"/>
    <col min="7178" max="7178" width="7.140625" style="100" customWidth="1"/>
    <col min="7179" max="7179" width="7.5703125" style="100" customWidth="1"/>
    <col min="7180" max="7180" width="7.7109375" style="100" customWidth="1"/>
    <col min="7181" max="7181" width="9.42578125" style="100" customWidth="1"/>
    <col min="7182" max="7182" width="8" style="100" customWidth="1"/>
    <col min="7183" max="7184" width="7.85546875" style="100" customWidth="1"/>
    <col min="7185" max="7185" width="6.28515625" style="100" customWidth="1"/>
    <col min="7186" max="7424" width="11.42578125" style="100"/>
    <col min="7425" max="7425" width="29" style="100" customWidth="1"/>
    <col min="7426" max="7427" width="8" style="100" customWidth="1"/>
    <col min="7428" max="7429" width="8.5703125" style="100" customWidth="1"/>
    <col min="7430" max="7430" width="7.5703125" style="100" customWidth="1"/>
    <col min="7431" max="7431" width="7.7109375" style="100" customWidth="1"/>
    <col min="7432" max="7432" width="7" style="100" customWidth="1"/>
    <col min="7433" max="7433" width="6.85546875" style="100" customWidth="1"/>
    <col min="7434" max="7434" width="7.140625" style="100" customWidth="1"/>
    <col min="7435" max="7435" width="7.5703125" style="100" customWidth="1"/>
    <col min="7436" max="7436" width="7.7109375" style="100" customWidth="1"/>
    <col min="7437" max="7437" width="9.42578125" style="100" customWidth="1"/>
    <col min="7438" max="7438" width="8" style="100" customWidth="1"/>
    <col min="7439" max="7440" width="7.85546875" style="100" customWidth="1"/>
    <col min="7441" max="7441" width="6.28515625" style="100" customWidth="1"/>
    <col min="7442" max="7680" width="11.42578125" style="100"/>
    <col min="7681" max="7681" width="29" style="100" customWidth="1"/>
    <col min="7682" max="7683" width="8" style="100" customWidth="1"/>
    <col min="7684" max="7685" width="8.5703125" style="100" customWidth="1"/>
    <col min="7686" max="7686" width="7.5703125" style="100" customWidth="1"/>
    <col min="7687" max="7687" width="7.7109375" style="100" customWidth="1"/>
    <col min="7688" max="7688" width="7" style="100" customWidth="1"/>
    <col min="7689" max="7689" width="6.85546875" style="100" customWidth="1"/>
    <col min="7690" max="7690" width="7.140625" style="100" customWidth="1"/>
    <col min="7691" max="7691" width="7.5703125" style="100" customWidth="1"/>
    <col min="7692" max="7692" width="7.7109375" style="100" customWidth="1"/>
    <col min="7693" max="7693" width="9.42578125" style="100" customWidth="1"/>
    <col min="7694" max="7694" width="8" style="100" customWidth="1"/>
    <col min="7695" max="7696" width="7.85546875" style="100" customWidth="1"/>
    <col min="7697" max="7697" width="6.28515625" style="100" customWidth="1"/>
    <col min="7698" max="7936" width="11.42578125" style="100"/>
    <col min="7937" max="7937" width="29" style="100" customWidth="1"/>
    <col min="7938" max="7939" width="8" style="100" customWidth="1"/>
    <col min="7940" max="7941" width="8.5703125" style="100" customWidth="1"/>
    <col min="7942" max="7942" width="7.5703125" style="100" customWidth="1"/>
    <col min="7943" max="7943" width="7.7109375" style="100" customWidth="1"/>
    <col min="7944" max="7944" width="7" style="100" customWidth="1"/>
    <col min="7945" max="7945" width="6.85546875" style="100" customWidth="1"/>
    <col min="7946" max="7946" width="7.140625" style="100" customWidth="1"/>
    <col min="7947" max="7947" width="7.5703125" style="100" customWidth="1"/>
    <col min="7948" max="7948" width="7.7109375" style="100" customWidth="1"/>
    <col min="7949" max="7949" width="9.42578125" style="100" customWidth="1"/>
    <col min="7950" max="7950" width="8" style="100" customWidth="1"/>
    <col min="7951" max="7952" width="7.85546875" style="100" customWidth="1"/>
    <col min="7953" max="7953" width="6.28515625" style="100" customWidth="1"/>
    <col min="7954" max="8192" width="11.42578125" style="100"/>
    <col min="8193" max="8193" width="29" style="100" customWidth="1"/>
    <col min="8194" max="8195" width="8" style="100" customWidth="1"/>
    <col min="8196" max="8197" width="8.5703125" style="100" customWidth="1"/>
    <col min="8198" max="8198" width="7.5703125" style="100" customWidth="1"/>
    <col min="8199" max="8199" width="7.7109375" style="100" customWidth="1"/>
    <col min="8200" max="8200" width="7" style="100" customWidth="1"/>
    <col min="8201" max="8201" width="6.85546875" style="100" customWidth="1"/>
    <col min="8202" max="8202" width="7.140625" style="100" customWidth="1"/>
    <col min="8203" max="8203" width="7.5703125" style="100" customWidth="1"/>
    <col min="8204" max="8204" width="7.7109375" style="100" customWidth="1"/>
    <col min="8205" max="8205" width="9.42578125" style="100" customWidth="1"/>
    <col min="8206" max="8206" width="8" style="100" customWidth="1"/>
    <col min="8207" max="8208" width="7.85546875" style="100" customWidth="1"/>
    <col min="8209" max="8209" width="6.28515625" style="100" customWidth="1"/>
    <col min="8210" max="8448" width="11.42578125" style="100"/>
    <col min="8449" max="8449" width="29" style="100" customWidth="1"/>
    <col min="8450" max="8451" width="8" style="100" customWidth="1"/>
    <col min="8452" max="8453" width="8.5703125" style="100" customWidth="1"/>
    <col min="8454" max="8454" width="7.5703125" style="100" customWidth="1"/>
    <col min="8455" max="8455" width="7.7109375" style="100" customWidth="1"/>
    <col min="8456" max="8456" width="7" style="100" customWidth="1"/>
    <col min="8457" max="8457" width="6.85546875" style="100" customWidth="1"/>
    <col min="8458" max="8458" width="7.140625" style="100" customWidth="1"/>
    <col min="8459" max="8459" width="7.5703125" style="100" customWidth="1"/>
    <col min="8460" max="8460" width="7.7109375" style="100" customWidth="1"/>
    <col min="8461" max="8461" width="9.42578125" style="100" customWidth="1"/>
    <col min="8462" max="8462" width="8" style="100" customWidth="1"/>
    <col min="8463" max="8464" width="7.85546875" style="100" customWidth="1"/>
    <col min="8465" max="8465" width="6.28515625" style="100" customWidth="1"/>
    <col min="8466" max="8704" width="11.42578125" style="100"/>
    <col min="8705" max="8705" width="29" style="100" customWidth="1"/>
    <col min="8706" max="8707" width="8" style="100" customWidth="1"/>
    <col min="8708" max="8709" width="8.5703125" style="100" customWidth="1"/>
    <col min="8710" max="8710" width="7.5703125" style="100" customWidth="1"/>
    <col min="8711" max="8711" width="7.7109375" style="100" customWidth="1"/>
    <col min="8712" max="8712" width="7" style="100" customWidth="1"/>
    <col min="8713" max="8713" width="6.85546875" style="100" customWidth="1"/>
    <col min="8714" max="8714" width="7.140625" style="100" customWidth="1"/>
    <col min="8715" max="8715" width="7.5703125" style="100" customWidth="1"/>
    <col min="8716" max="8716" width="7.7109375" style="100" customWidth="1"/>
    <col min="8717" max="8717" width="9.42578125" style="100" customWidth="1"/>
    <col min="8718" max="8718" width="8" style="100" customWidth="1"/>
    <col min="8719" max="8720" width="7.85546875" style="100" customWidth="1"/>
    <col min="8721" max="8721" width="6.28515625" style="100" customWidth="1"/>
    <col min="8722" max="8960" width="11.42578125" style="100"/>
    <col min="8961" max="8961" width="29" style="100" customWidth="1"/>
    <col min="8962" max="8963" width="8" style="100" customWidth="1"/>
    <col min="8964" max="8965" width="8.5703125" style="100" customWidth="1"/>
    <col min="8966" max="8966" width="7.5703125" style="100" customWidth="1"/>
    <col min="8967" max="8967" width="7.7109375" style="100" customWidth="1"/>
    <col min="8968" max="8968" width="7" style="100" customWidth="1"/>
    <col min="8969" max="8969" width="6.85546875" style="100" customWidth="1"/>
    <col min="8970" max="8970" width="7.140625" style="100" customWidth="1"/>
    <col min="8971" max="8971" width="7.5703125" style="100" customWidth="1"/>
    <col min="8972" max="8972" width="7.7109375" style="100" customWidth="1"/>
    <col min="8973" max="8973" width="9.42578125" style="100" customWidth="1"/>
    <col min="8974" max="8974" width="8" style="100" customWidth="1"/>
    <col min="8975" max="8976" width="7.85546875" style="100" customWidth="1"/>
    <col min="8977" max="8977" width="6.28515625" style="100" customWidth="1"/>
    <col min="8978" max="9216" width="11.42578125" style="100"/>
    <col min="9217" max="9217" width="29" style="100" customWidth="1"/>
    <col min="9218" max="9219" width="8" style="100" customWidth="1"/>
    <col min="9220" max="9221" width="8.5703125" style="100" customWidth="1"/>
    <col min="9222" max="9222" width="7.5703125" style="100" customWidth="1"/>
    <col min="9223" max="9223" width="7.7109375" style="100" customWidth="1"/>
    <col min="9224" max="9224" width="7" style="100" customWidth="1"/>
    <col min="9225" max="9225" width="6.85546875" style="100" customWidth="1"/>
    <col min="9226" max="9226" width="7.140625" style="100" customWidth="1"/>
    <col min="9227" max="9227" width="7.5703125" style="100" customWidth="1"/>
    <col min="9228" max="9228" width="7.7109375" style="100" customWidth="1"/>
    <col min="9229" max="9229" width="9.42578125" style="100" customWidth="1"/>
    <col min="9230" max="9230" width="8" style="100" customWidth="1"/>
    <col min="9231" max="9232" width="7.85546875" style="100" customWidth="1"/>
    <col min="9233" max="9233" width="6.28515625" style="100" customWidth="1"/>
    <col min="9234" max="9472" width="11.42578125" style="100"/>
    <col min="9473" max="9473" width="29" style="100" customWidth="1"/>
    <col min="9474" max="9475" width="8" style="100" customWidth="1"/>
    <col min="9476" max="9477" width="8.5703125" style="100" customWidth="1"/>
    <col min="9478" max="9478" width="7.5703125" style="100" customWidth="1"/>
    <col min="9479" max="9479" width="7.7109375" style="100" customWidth="1"/>
    <col min="9480" max="9480" width="7" style="100" customWidth="1"/>
    <col min="9481" max="9481" width="6.85546875" style="100" customWidth="1"/>
    <col min="9482" max="9482" width="7.140625" style="100" customWidth="1"/>
    <col min="9483" max="9483" width="7.5703125" style="100" customWidth="1"/>
    <col min="9484" max="9484" width="7.7109375" style="100" customWidth="1"/>
    <col min="9485" max="9485" width="9.42578125" style="100" customWidth="1"/>
    <col min="9486" max="9486" width="8" style="100" customWidth="1"/>
    <col min="9487" max="9488" width="7.85546875" style="100" customWidth="1"/>
    <col min="9489" max="9489" width="6.28515625" style="100" customWidth="1"/>
    <col min="9490" max="9728" width="11.42578125" style="100"/>
    <col min="9729" max="9729" width="29" style="100" customWidth="1"/>
    <col min="9730" max="9731" width="8" style="100" customWidth="1"/>
    <col min="9732" max="9733" width="8.5703125" style="100" customWidth="1"/>
    <col min="9734" max="9734" width="7.5703125" style="100" customWidth="1"/>
    <col min="9735" max="9735" width="7.7109375" style="100" customWidth="1"/>
    <col min="9736" max="9736" width="7" style="100" customWidth="1"/>
    <col min="9737" max="9737" width="6.85546875" style="100" customWidth="1"/>
    <col min="9738" max="9738" width="7.140625" style="100" customWidth="1"/>
    <col min="9739" max="9739" width="7.5703125" style="100" customWidth="1"/>
    <col min="9740" max="9740" width="7.7109375" style="100" customWidth="1"/>
    <col min="9741" max="9741" width="9.42578125" style="100" customWidth="1"/>
    <col min="9742" max="9742" width="8" style="100" customWidth="1"/>
    <col min="9743" max="9744" width="7.85546875" style="100" customWidth="1"/>
    <col min="9745" max="9745" width="6.28515625" style="100" customWidth="1"/>
    <col min="9746" max="9984" width="11.42578125" style="100"/>
    <col min="9985" max="9985" width="29" style="100" customWidth="1"/>
    <col min="9986" max="9987" width="8" style="100" customWidth="1"/>
    <col min="9988" max="9989" width="8.5703125" style="100" customWidth="1"/>
    <col min="9990" max="9990" width="7.5703125" style="100" customWidth="1"/>
    <col min="9991" max="9991" width="7.7109375" style="100" customWidth="1"/>
    <col min="9992" max="9992" width="7" style="100" customWidth="1"/>
    <col min="9993" max="9993" width="6.85546875" style="100" customWidth="1"/>
    <col min="9994" max="9994" width="7.140625" style="100" customWidth="1"/>
    <col min="9995" max="9995" width="7.5703125" style="100" customWidth="1"/>
    <col min="9996" max="9996" width="7.7109375" style="100" customWidth="1"/>
    <col min="9997" max="9997" width="9.42578125" style="100" customWidth="1"/>
    <col min="9998" max="9998" width="8" style="100" customWidth="1"/>
    <col min="9999" max="10000" width="7.85546875" style="100" customWidth="1"/>
    <col min="10001" max="10001" width="6.28515625" style="100" customWidth="1"/>
    <col min="10002" max="10240" width="11.42578125" style="100"/>
    <col min="10241" max="10241" width="29" style="100" customWidth="1"/>
    <col min="10242" max="10243" width="8" style="100" customWidth="1"/>
    <col min="10244" max="10245" width="8.5703125" style="100" customWidth="1"/>
    <col min="10246" max="10246" width="7.5703125" style="100" customWidth="1"/>
    <col min="10247" max="10247" width="7.7109375" style="100" customWidth="1"/>
    <col min="10248" max="10248" width="7" style="100" customWidth="1"/>
    <col min="10249" max="10249" width="6.85546875" style="100" customWidth="1"/>
    <col min="10250" max="10250" width="7.140625" style="100" customWidth="1"/>
    <col min="10251" max="10251" width="7.5703125" style="100" customWidth="1"/>
    <col min="10252" max="10252" width="7.7109375" style="100" customWidth="1"/>
    <col min="10253" max="10253" width="9.42578125" style="100" customWidth="1"/>
    <col min="10254" max="10254" width="8" style="100" customWidth="1"/>
    <col min="10255" max="10256" width="7.85546875" style="100" customWidth="1"/>
    <col min="10257" max="10257" width="6.28515625" style="100" customWidth="1"/>
    <col min="10258" max="10496" width="11.42578125" style="100"/>
    <col min="10497" max="10497" width="29" style="100" customWidth="1"/>
    <col min="10498" max="10499" width="8" style="100" customWidth="1"/>
    <col min="10500" max="10501" width="8.5703125" style="100" customWidth="1"/>
    <col min="10502" max="10502" width="7.5703125" style="100" customWidth="1"/>
    <col min="10503" max="10503" width="7.7109375" style="100" customWidth="1"/>
    <col min="10504" max="10504" width="7" style="100" customWidth="1"/>
    <col min="10505" max="10505" width="6.85546875" style="100" customWidth="1"/>
    <col min="10506" max="10506" width="7.140625" style="100" customWidth="1"/>
    <col min="10507" max="10507" width="7.5703125" style="100" customWidth="1"/>
    <col min="10508" max="10508" width="7.7109375" style="100" customWidth="1"/>
    <col min="10509" max="10509" width="9.42578125" style="100" customWidth="1"/>
    <col min="10510" max="10510" width="8" style="100" customWidth="1"/>
    <col min="10511" max="10512" width="7.85546875" style="100" customWidth="1"/>
    <col min="10513" max="10513" width="6.28515625" style="100" customWidth="1"/>
    <col min="10514" max="10752" width="11.42578125" style="100"/>
    <col min="10753" max="10753" width="29" style="100" customWidth="1"/>
    <col min="10754" max="10755" width="8" style="100" customWidth="1"/>
    <col min="10756" max="10757" width="8.5703125" style="100" customWidth="1"/>
    <col min="10758" max="10758" width="7.5703125" style="100" customWidth="1"/>
    <col min="10759" max="10759" width="7.7109375" style="100" customWidth="1"/>
    <col min="10760" max="10760" width="7" style="100" customWidth="1"/>
    <col min="10761" max="10761" width="6.85546875" style="100" customWidth="1"/>
    <col min="10762" max="10762" width="7.140625" style="100" customWidth="1"/>
    <col min="10763" max="10763" width="7.5703125" style="100" customWidth="1"/>
    <col min="10764" max="10764" width="7.7109375" style="100" customWidth="1"/>
    <col min="10765" max="10765" width="9.42578125" style="100" customWidth="1"/>
    <col min="10766" max="10766" width="8" style="100" customWidth="1"/>
    <col min="10767" max="10768" width="7.85546875" style="100" customWidth="1"/>
    <col min="10769" max="10769" width="6.28515625" style="100" customWidth="1"/>
    <col min="10770" max="11008" width="11.42578125" style="100"/>
    <col min="11009" max="11009" width="29" style="100" customWidth="1"/>
    <col min="11010" max="11011" width="8" style="100" customWidth="1"/>
    <col min="11012" max="11013" width="8.5703125" style="100" customWidth="1"/>
    <col min="11014" max="11014" width="7.5703125" style="100" customWidth="1"/>
    <col min="11015" max="11015" width="7.7109375" style="100" customWidth="1"/>
    <col min="11016" max="11016" width="7" style="100" customWidth="1"/>
    <col min="11017" max="11017" width="6.85546875" style="100" customWidth="1"/>
    <col min="11018" max="11018" width="7.140625" style="100" customWidth="1"/>
    <col min="11019" max="11019" width="7.5703125" style="100" customWidth="1"/>
    <col min="11020" max="11020" width="7.7109375" style="100" customWidth="1"/>
    <col min="11021" max="11021" width="9.42578125" style="100" customWidth="1"/>
    <col min="11022" max="11022" width="8" style="100" customWidth="1"/>
    <col min="11023" max="11024" width="7.85546875" style="100" customWidth="1"/>
    <col min="11025" max="11025" width="6.28515625" style="100" customWidth="1"/>
    <col min="11026" max="11264" width="11.42578125" style="100"/>
    <col min="11265" max="11265" width="29" style="100" customWidth="1"/>
    <col min="11266" max="11267" width="8" style="100" customWidth="1"/>
    <col min="11268" max="11269" width="8.5703125" style="100" customWidth="1"/>
    <col min="11270" max="11270" width="7.5703125" style="100" customWidth="1"/>
    <col min="11271" max="11271" width="7.7109375" style="100" customWidth="1"/>
    <col min="11272" max="11272" width="7" style="100" customWidth="1"/>
    <col min="11273" max="11273" width="6.85546875" style="100" customWidth="1"/>
    <col min="11274" max="11274" width="7.140625" style="100" customWidth="1"/>
    <col min="11275" max="11275" width="7.5703125" style="100" customWidth="1"/>
    <col min="11276" max="11276" width="7.7109375" style="100" customWidth="1"/>
    <col min="11277" max="11277" width="9.42578125" style="100" customWidth="1"/>
    <col min="11278" max="11278" width="8" style="100" customWidth="1"/>
    <col min="11279" max="11280" width="7.85546875" style="100" customWidth="1"/>
    <col min="11281" max="11281" width="6.28515625" style="100" customWidth="1"/>
    <col min="11282" max="11520" width="11.42578125" style="100"/>
    <col min="11521" max="11521" width="29" style="100" customWidth="1"/>
    <col min="11522" max="11523" width="8" style="100" customWidth="1"/>
    <col min="11524" max="11525" width="8.5703125" style="100" customWidth="1"/>
    <col min="11526" max="11526" width="7.5703125" style="100" customWidth="1"/>
    <col min="11527" max="11527" width="7.7109375" style="100" customWidth="1"/>
    <col min="11528" max="11528" width="7" style="100" customWidth="1"/>
    <col min="11529" max="11529" width="6.85546875" style="100" customWidth="1"/>
    <col min="11530" max="11530" width="7.140625" style="100" customWidth="1"/>
    <col min="11531" max="11531" width="7.5703125" style="100" customWidth="1"/>
    <col min="11532" max="11532" width="7.7109375" style="100" customWidth="1"/>
    <col min="11533" max="11533" width="9.42578125" style="100" customWidth="1"/>
    <col min="11534" max="11534" width="8" style="100" customWidth="1"/>
    <col min="11535" max="11536" width="7.85546875" style="100" customWidth="1"/>
    <col min="11537" max="11537" width="6.28515625" style="100" customWidth="1"/>
    <col min="11538" max="11776" width="11.42578125" style="100"/>
    <col min="11777" max="11777" width="29" style="100" customWidth="1"/>
    <col min="11778" max="11779" width="8" style="100" customWidth="1"/>
    <col min="11780" max="11781" width="8.5703125" style="100" customWidth="1"/>
    <col min="11782" max="11782" width="7.5703125" style="100" customWidth="1"/>
    <col min="11783" max="11783" width="7.7109375" style="100" customWidth="1"/>
    <col min="11784" max="11784" width="7" style="100" customWidth="1"/>
    <col min="11785" max="11785" width="6.85546875" style="100" customWidth="1"/>
    <col min="11786" max="11786" width="7.140625" style="100" customWidth="1"/>
    <col min="11787" max="11787" width="7.5703125" style="100" customWidth="1"/>
    <col min="11788" max="11788" width="7.7109375" style="100" customWidth="1"/>
    <col min="11789" max="11789" width="9.42578125" style="100" customWidth="1"/>
    <col min="11790" max="11790" width="8" style="100" customWidth="1"/>
    <col min="11791" max="11792" width="7.85546875" style="100" customWidth="1"/>
    <col min="11793" max="11793" width="6.28515625" style="100" customWidth="1"/>
    <col min="11794" max="12032" width="11.42578125" style="100"/>
    <col min="12033" max="12033" width="29" style="100" customWidth="1"/>
    <col min="12034" max="12035" width="8" style="100" customWidth="1"/>
    <col min="12036" max="12037" width="8.5703125" style="100" customWidth="1"/>
    <col min="12038" max="12038" width="7.5703125" style="100" customWidth="1"/>
    <col min="12039" max="12039" width="7.7109375" style="100" customWidth="1"/>
    <col min="12040" max="12040" width="7" style="100" customWidth="1"/>
    <col min="12041" max="12041" width="6.85546875" style="100" customWidth="1"/>
    <col min="12042" max="12042" width="7.140625" style="100" customWidth="1"/>
    <col min="12043" max="12043" width="7.5703125" style="100" customWidth="1"/>
    <col min="12044" max="12044" width="7.7109375" style="100" customWidth="1"/>
    <col min="12045" max="12045" width="9.42578125" style="100" customWidth="1"/>
    <col min="12046" max="12046" width="8" style="100" customWidth="1"/>
    <col min="12047" max="12048" width="7.85546875" style="100" customWidth="1"/>
    <col min="12049" max="12049" width="6.28515625" style="100" customWidth="1"/>
    <col min="12050" max="12288" width="11.42578125" style="100"/>
    <col min="12289" max="12289" width="29" style="100" customWidth="1"/>
    <col min="12290" max="12291" width="8" style="100" customWidth="1"/>
    <col min="12292" max="12293" width="8.5703125" style="100" customWidth="1"/>
    <col min="12294" max="12294" width="7.5703125" style="100" customWidth="1"/>
    <col min="12295" max="12295" width="7.7109375" style="100" customWidth="1"/>
    <col min="12296" max="12296" width="7" style="100" customWidth="1"/>
    <col min="12297" max="12297" width="6.85546875" style="100" customWidth="1"/>
    <col min="12298" max="12298" width="7.140625" style="100" customWidth="1"/>
    <col min="12299" max="12299" width="7.5703125" style="100" customWidth="1"/>
    <col min="12300" max="12300" width="7.7109375" style="100" customWidth="1"/>
    <col min="12301" max="12301" width="9.42578125" style="100" customWidth="1"/>
    <col min="12302" max="12302" width="8" style="100" customWidth="1"/>
    <col min="12303" max="12304" width="7.85546875" style="100" customWidth="1"/>
    <col min="12305" max="12305" width="6.28515625" style="100" customWidth="1"/>
    <col min="12306" max="12544" width="11.42578125" style="100"/>
    <col min="12545" max="12545" width="29" style="100" customWidth="1"/>
    <col min="12546" max="12547" width="8" style="100" customWidth="1"/>
    <col min="12548" max="12549" width="8.5703125" style="100" customWidth="1"/>
    <col min="12550" max="12550" width="7.5703125" style="100" customWidth="1"/>
    <col min="12551" max="12551" width="7.7109375" style="100" customWidth="1"/>
    <col min="12552" max="12552" width="7" style="100" customWidth="1"/>
    <col min="12553" max="12553" width="6.85546875" style="100" customWidth="1"/>
    <col min="12554" max="12554" width="7.140625" style="100" customWidth="1"/>
    <col min="12555" max="12555" width="7.5703125" style="100" customWidth="1"/>
    <col min="12556" max="12556" width="7.7109375" style="100" customWidth="1"/>
    <col min="12557" max="12557" width="9.42578125" style="100" customWidth="1"/>
    <col min="12558" max="12558" width="8" style="100" customWidth="1"/>
    <col min="12559" max="12560" width="7.85546875" style="100" customWidth="1"/>
    <col min="12561" max="12561" width="6.28515625" style="100" customWidth="1"/>
    <col min="12562" max="12800" width="11.42578125" style="100"/>
    <col min="12801" max="12801" width="29" style="100" customWidth="1"/>
    <col min="12802" max="12803" width="8" style="100" customWidth="1"/>
    <col min="12804" max="12805" width="8.5703125" style="100" customWidth="1"/>
    <col min="12806" max="12806" width="7.5703125" style="100" customWidth="1"/>
    <col min="12807" max="12807" width="7.7109375" style="100" customWidth="1"/>
    <col min="12808" max="12808" width="7" style="100" customWidth="1"/>
    <col min="12809" max="12809" width="6.85546875" style="100" customWidth="1"/>
    <col min="12810" max="12810" width="7.140625" style="100" customWidth="1"/>
    <col min="12811" max="12811" width="7.5703125" style="100" customWidth="1"/>
    <col min="12812" max="12812" width="7.7109375" style="100" customWidth="1"/>
    <col min="12813" max="12813" width="9.42578125" style="100" customWidth="1"/>
    <col min="12814" max="12814" width="8" style="100" customWidth="1"/>
    <col min="12815" max="12816" width="7.85546875" style="100" customWidth="1"/>
    <col min="12817" max="12817" width="6.28515625" style="100" customWidth="1"/>
    <col min="12818" max="13056" width="11.42578125" style="100"/>
    <col min="13057" max="13057" width="29" style="100" customWidth="1"/>
    <col min="13058" max="13059" width="8" style="100" customWidth="1"/>
    <col min="13060" max="13061" width="8.5703125" style="100" customWidth="1"/>
    <col min="13062" max="13062" width="7.5703125" style="100" customWidth="1"/>
    <col min="13063" max="13063" width="7.7109375" style="100" customWidth="1"/>
    <col min="13064" max="13064" width="7" style="100" customWidth="1"/>
    <col min="13065" max="13065" width="6.85546875" style="100" customWidth="1"/>
    <col min="13066" max="13066" width="7.140625" style="100" customWidth="1"/>
    <col min="13067" max="13067" width="7.5703125" style="100" customWidth="1"/>
    <col min="13068" max="13068" width="7.7109375" style="100" customWidth="1"/>
    <col min="13069" max="13069" width="9.42578125" style="100" customWidth="1"/>
    <col min="13070" max="13070" width="8" style="100" customWidth="1"/>
    <col min="13071" max="13072" width="7.85546875" style="100" customWidth="1"/>
    <col min="13073" max="13073" width="6.28515625" style="100" customWidth="1"/>
    <col min="13074" max="13312" width="11.42578125" style="100"/>
    <col min="13313" max="13313" width="29" style="100" customWidth="1"/>
    <col min="13314" max="13315" width="8" style="100" customWidth="1"/>
    <col min="13316" max="13317" width="8.5703125" style="100" customWidth="1"/>
    <col min="13318" max="13318" width="7.5703125" style="100" customWidth="1"/>
    <col min="13319" max="13319" width="7.7109375" style="100" customWidth="1"/>
    <col min="13320" max="13320" width="7" style="100" customWidth="1"/>
    <col min="13321" max="13321" width="6.85546875" style="100" customWidth="1"/>
    <col min="13322" max="13322" width="7.140625" style="100" customWidth="1"/>
    <col min="13323" max="13323" width="7.5703125" style="100" customWidth="1"/>
    <col min="13324" max="13324" width="7.7109375" style="100" customWidth="1"/>
    <col min="13325" max="13325" width="9.42578125" style="100" customWidth="1"/>
    <col min="13326" max="13326" width="8" style="100" customWidth="1"/>
    <col min="13327" max="13328" width="7.85546875" style="100" customWidth="1"/>
    <col min="13329" max="13329" width="6.28515625" style="100" customWidth="1"/>
    <col min="13330" max="13568" width="11.42578125" style="100"/>
    <col min="13569" max="13569" width="29" style="100" customWidth="1"/>
    <col min="13570" max="13571" width="8" style="100" customWidth="1"/>
    <col min="13572" max="13573" width="8.5703125" style="100" customWidth="1"/>
    <col min="13574" max="13574" width="7.5703125" style="100" customWidth="1"/>
    <col min="13575" max="13575" width="7.7109375" style="100" customWidth="1"/>
    <col min="13576" max="13576" width="7" style="100" customWidth="1"/>
    <col min="13577" max="13577" width="6.85546875" style="100" customWidth="1"/>
    <col min="13578" max="13578" width="7.140625" style="100" customWidth="1"/>
    <col min="13579" max="13579" width="7.5703125" style="100" customWidth="1"/>
    <col min="13580" max="13580" width="7.7109375" style="100" customWidth="1"/>
    <col min="13581" max="13581" width="9.42578125" style="100" customWidth="1"/>
    <col min="13582" max="13582" width="8" style="100" customWidth="1"/>
    <col min="13583" max="13584" width="7.85546875" style="100" customWidth="1"/>
    <col min="13585" max="13585" width="6.28515625" style="100" customWidth="1"/>
    <col min="13586" max="13824" width="11.42578125" style="100"/>
    <col min="13825" max="13825" width="29" style="100" customWidth="1"/>
    <col min="13826" max="13827" width="8" style="100" customWidth="1"/>
    <col min="13828" max="13829" width="8.5703125" style="100" customWidth="1"/>
    <col min="13830" max="13830" width="7.5703125" style="100" customWidth="1"/>
    <col min="13831" max="13831" width="7.7109375" style="100" customWidth="1"/>
    <col min="13832" max="13832" width="7" style="100" customWidth="1"/>
    <col min="13833" max="13833" width="6.85546875" style="100" customWidth="1"/>
    <col min="13834" max="13834" width="7.140625" style="100" customWidth="1"/>
    <col min="13835" max="13835" width="7.5703125" style="100" customWidth="1"/>
    <col min="13836" max="13836" width="7.7109375" style="100" customWidth="1"/>
    <col min="13837" max="13837" width="9.42578125" style="100" customWidth="1"/>
    <col min="13838" max="13838" width="8" style="100" customWidth="1"/>
    <col min="13839" max="13840" width="7.85546875" style="100" customWidth="1"/>
    <col min="13841" max="13841" width="6.28515625" style="100" customWidth="1"/>
    <col min="13842" max="14080" width="11.42578125" style="100"/>
    <col min="14081" max="14081" width="29" style="100" customWidth="1"/>
    <col min="14082" max="14083" width="8" style="100" customWidth="1"/>
    <col min="14084" max="14085" width="8.5703125" style="100" customWidth="1"/>
    <col min="14086" max="14086" width="7.5703125" style="100" customWidth="1"/>
    <col min="14087" max="14087" width="7.7109375" style="100" customWidth="1"/>
    <col min="14088" max="14088" width="7" style="100" customWidth="1"/>
    <col min="14089" max="14089" width="6.85546875" style="100" customWidth="1"/>
    <col min="14090" max="14090" width="7.140625" style="100" customWidth="1"/>
    <col min="14091" max="14091" width="7.5703125" style="100" customWidth="1"/>
    <col min="14092" max="14092" width="7.7109375" style="100" customWidth="1"/>
    <col min="14093" max="14093" width="9.42578125" style="100" customWidth="1"/>
    <col min="14094" max="14094" width="8" style="100" customWidth="1"/>
    <col min="14095" max="14096" width="7.85546875" style="100" customWidth="1"/>
    <col min="14097" max="14097" width="6.28515625" style="100" customWidth="1"/>
    <col min="14098" max="14336" width="11.42578125" style="100"/>
    <col min="14337" max="14337" width="29" style="100" customWidth="1"/>
    <col min="14338" max="14339" width="8" style="100" customWidth="1"/>
    <col min="14340" max="14341" width="8.5703125" style="100" customWidth="1"/>
    <col min="14342" max="14342" width="7.5703125" style="100" customWidth="1"/>
    <col min="14343" max="14343" width="7.7109375" style="100" customWidth="1"/>
    <col min="14344" max="14344" width="7" style="100" customWidth="1"/>
    <col min="14345" max="14345" width="6.85546875" style="100" customWidth="1"/>
    <col min="14346" max="14346" width="7.140625" style="100" customWidth="1"/>
    <col min="14347" max="14347" width="7.5703125" style="100" customWidth="1"/>
    <col min="14348" max="14348" width="7.7109375" style="100" customWidth="1"/>
    <col min="14349" max="14349" width="9.42578125" style="100" customWidth="1"/>
    <col min="14350" max="14350" width="8" style="100" customWidth="1"/>
    <col min="14351" max="14352" width="7.85546875" style="100" customWidth="1"/>
    <col min="14353" max="14353" width="6.28515625" style="100" customWidth="1"/>
    <col min="14354" max="14592" width="11.42578125" style="100"/>
    <col min="14593" max="14593" width="29" style="100" customWidth="1"/>
    <col min="14594" max="14595" width="8" style="100" customWidth="1"/>
    <col min="14596" max="14597" width="8.5703125" style="100" customWidth="1"/>
    <col min="14598" max="14598" width="7.5703125" style="100" customWidth="1"/>
    <col min="14599" max="14599" width="7.7109375" style="100" customWidth="1"/>
    <col min="14600" max="14600" width="7" style="100" customWidth="1"/>
    <col min="14601" max="14601" width="6.85546875" style="100" customWidth="1"/>
    <col min="14602" max="14602" width="7.140625" style="100" customWidth="1"/>
    <col min="14603" max="14603" width="7.5703125" style="100" customWidth="1"/>
    <col min="14604" max="14604" width="7.7109375" style="100" customWidth="1"/>
    <col min="14605" max="14605" width="9.42578125" style="100" customWidth="1"/>
    <col min="14606" max="14606" width="8" style="100" customWidth="1"/>
    <col min="14607" max="14608" width="7.85546875" style="100" customWidth="1"/>
    <col min="14609" max="14609" width="6.28515625" style="100" customWidth="1"/>
    <col min="14610" max="14848" width="11.42578125" style="100"/>
    <col min="14849" max="14849" width="29" style="100" customWidth="1"/>
    <col min="14850" max="14851" width="8" style="100" customWidth="1"/>
    <col min="14852" max="14853" width="8.5703125" style="100" customWidth="1"/>
    <col min="14854" max="14854" width="7.5703125" style="100" customWidth="1"/>
    <col min="14855" max="14855" width="7.7109375" style="100" customWidth="1"/>
    <col min="14856" max="14856" width="7" style="100" customWidth="1"/>
    <col min="14857" max="14857" width="6.85546875" style="100" customWidth="1"/>
    <col min="14858" max="14858" width="7.140625" style="100" customWidth="1"/>
    <col min="14859" max="14859" width="7.5703125" style="100" customWidth="1"/>
    <col min="14860" max="14860" width="7.7109375" style="100" customWidth="1"/>
    <col min="14861" max="14861" width="9.42578125" style="100" customWidth="1"/>
    <col min="14862" max="14862" width="8" style="100" customWidth="1"/>
    <col min="14863" max="14864" width="7.85546875" style="100" customWidth="1"/>
    <col min="14865" max="14865" width="6.28515625" style="100" customWidth="1"/>
    <col min="14866" max="15104" width="11.42578125" style="100"/>
    <col min="15105" max="15105" width="29" style="100" customWidth="1"/>
    <col min="15106" max="15107" width="8" style="100" customWidth="1"/>
    <col min="15108" max="15109" width="8.5703125" style="100" customWidth="1"/>
    <col min="15110" max="15110" width="7.5703125" style="100" customWidth="1"/>
    <col min="15111" max="15111" width="7.7109375" style="100" customWidth="1"/>
    <col min="15112" max="15112" width="7" style="100" customWidth="1"/>
    <col min="15113" max="15113" width="6.85546875" style="100" customWidth="1"/>
    <col min="15114" max="15114" width="7.140625" style="100" customWidth="1"/>
    <col min="15115" max="15115" width="7.5703125" style="100" customWidth="1"/>
    <col min="15116" max="15116" width="7.7109375" style="100" customWidth="1"/>
    <col min="15117" max="15117" width="9.42578125" style="100" customWidth="1"/>
    <col min="15118" max="15118" width="8" style="100" customWidth="1"/>
    <col min="15119" max="15120" width="7.85546875" style="100" customWidth="1"/>
    <col min="15121" max="15121" width="6.28515625" style="100" customWidth="1"/>
    <col min="15122" max="15360" width="11.42578125" style="100"/>
    <col min="15361" max="15361" width="29" style="100" customWidth="1"/>
    <col min="15362" max="15363" width="8" style="100" customWidth="1"/>
    <col min="15364" max="15365" width="8.5703125" style="100" customWidth="1"/>
    <col min="15366" max="15366" width="7.5703125" style="100" customWidth="1"/>
    <col min="15367" max="15367" width="7.7109375" style="100" customWidth="1"/>
    <col min="15368" max="15368" width="7" style="100" customWidth="1"/>
    <col min="15369" max="15369" width="6.85546875" style="100" customWidth="1"/>
    <col min="15370" max="15370" width="7.140625" style="100" customWidth="1"/>
    <col min="15371" max="15371" width="7.5703125" style="100" customWidth="1"/>
    <col min="15372" max="15372" width="7.7109375" style="100" customWidth="1"/>
    <col min="15373" max="15373" width="9.42578125" style="100" customWidth="1"/>
    <col min="15374" max="15374" width="8" style="100" customWidth="1"/>
    <col min="15375" max="15376" width="7.85546875" style="100" customWidth="1"/>
    <col min="15377" max="15377" width="6.28515625" style="100" customWidth="1"/>
    <col min="15378" max="15616" width="11.42578125" style="100"/>
    <col min="15617" max="15617" width="29" style="100" customWidth="1"/>
    <col min="15618" max="15619" width="8" style="100" customWidth="1"/>
    <col min="15620" max="15621" width="8.5703125" style="100" customWidth="1"/>
    <col min="15622" max="15622" width="7.5703125" style="100" customWidth="1"/>
    <col min="15623" max="15623" width="7.7109375" style="100" customWidth="1"/>
    <col min="15624" max="15624" width="7" style="100" customWidth="1"/>
    <col min="15625" max="15625" width="6.85546875" style="100" customWidth="1"/>
    <col min="15626" max="15626" width="7.140625" style="100" customWidth="1"/>
    <col min="15627" max="15627" width="7.5703125" style="100" customWidth="1"/>
    <col min="15628" max="15628" width="7.7109375" style="100" customWidth="1"/>
    <col min="15629" max="15629" width="9.42578125" style="100" customWidth="1"/>
    <col min="15630" max="15630" width="8" style="100" customWidth="1"/>
    <col min="15631" max="15632" width="7.85546875" style="100" customWidth="1"/>
    <col min="15633" max="15633" width="6.28515625" style="100" customWidth="1"/>
    <col min="15634" max="15872" width="11.42578125" style="100"/>
    <col min="15873" max="15873" width="29" style="100" customWidth="1"/>
    <col min="15874" max="15875" width="8" style="100" customWidth="1"/>
    <col min="15876" max="15877" width="8.5703125" style="100" customWidth="1"/>
    <col min="15878" max="15878" width="7.5703125" style="100" customWidth="1"/>
    <col min="15879" max="15879" width="7.7109375" style="100" customWidth="1"/>
    <col min="15880" max="15880" width="7" style="100" customWidth="1"/>
    <col min="15881" max="15881" width="6.85546875" style="100" customWidth="1"/>
    <col min="15882" max="15882" width="7.140625" style="100" customWidth="1"/>
    <col min="15883" max="15883" width="7.5703125" style="100" customWidth="1"/>
    <col min="15884" max="15884" width="7.7109375" style="100" customWidth="1"/>
    <col min="15885" max="15885" width="9.42578125" style="100" customWidth="1"/>
    <col min="15886" max="15886" width="8" style="100" customWidth="1"/>
    <col min="15887" max="15888" width="7.85546875" style="100" customWidth="1"/>
    <col min="15889" max="15889" width="6.28515625" style="100" customWidth="1"/>
    <col min="15890" max="16128" width="11.42578125" style="100"/>
    <col min="16129" max="16129" width="29" style="100" customWidth="1"/>
    <col min="16130" max="16131" width="8" style="100" customWidth="1"/>
    <col min="16132" max="16133" width="8.5703125" style="100" customWidth="1"/>
    <col min="16134" max="16134" width="7.5703125" style="100" customWidth="1"/>
    <col min="16135" max="16135" width="7.7109375" style="100" customWidth="1"/>
    <col min="16136" max="16136" width="7" style="100" customWidth="1"/>
    <col min="16137" max="16137" width="6.85546875" style="100" customWidth="1"/>
    <col min="16138" max="16138" width="7.140625" style="100" customWidth="1"/>
    <col min="16139" max="16139" width="7.5703125" style="100" customWidth="1"/>
    <col min="16140" max="16140" width="7.7109375" style="100" customWidth="1"/>
    <col min="16141" max="16141" width="9.42578125" style="100" customWidth="1"/>
    <col min="16142" max="16142" width="8" style="100" customWidth="1"/>
    <col min="16143" max="16144" width="7.85546875" style="100" customWidth="1"/>
    <col min="16145" max="16145" width="6.28515625" style="100" customWidth="1"/>
    <col min="16146" max="16384" width="11.42578125" style="100"/>
  </cols>
  <sheetData>
    <row r="1" spans="1:17" ht="15.75" thickBot="1" x14ac:dyDescent="0.3">
      <c r="A1" s="256" t="s">
        <v>173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8"/>
    </row>
    <row r="2" spans="1:17" ht="15.75" thickBot="1" x14ac:dyDescent="0.3">
      <c r="A2" s="101" t="s">
        <v>174</v>
      </c>
      <c r="B2" s="102" t="s">
        <v>175</v>
      </c>
      <c r="C2" s="102" t="s">
        <v>176</v>
      </c>
      <c r="D2" s="102" t="s">
        <v>177</v>
      </c>
      <c r="E2" s="102" t="s">
        <v>178</v>
      </c>
      <c r="F2" s="102" t="s">
        <v>179</v>
      </c>
      <c r="G2" s="102" t="s">
        <v>180</v>
      </c>
      <c r="H2" s="102" t="s">
        <v>181</v>
      </c>
      <c r="I2" s="102" t="s">
        <v>182</v>
      </c>
      <c r="J2" s="102" t="s">
        <v>183</v>
      </c>
      <c r="K2" s="102" t="s">
        <v>184</v>
      </c>
      <c r="L2" s="102" t="s">
        <v>185</v>
      </c>
      <c r="M2" s="102" t="s">
        <v>186</v>
      </c>
      <c r="N2" s="102" t="s">
        <v>187</v>
      </c>
      <c r="O2" s="102" t="s">
        <v>188</v>
      </c>
      <c r="P2" s="102" t="s">
        <v>189</v>
      </c>
      <c r="Q2" s="102" t="s">
        <v>190</v>
      </c>
    </row>
    <row r="3" spans="1:17" ht="16.5" thickBot="1" x14ac:dyDescent="0.3">
      <c r="A3" s="253" t="s">
        <v>355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5"/>
    </row>
    <row r="4" spans="1:17" x14ac:dyDescent="0.25">
      <c r="A4" s="103" t="s">
        <v>191</v>
      </c>
      <c r="B4" s="104" t="s">
        <v>192</v>
      </c>
      <c r="C4" s="105" t="s">
        <v>192</v>
      </c>
      <c r="D4" s="105" t="s">
        <v>192</v>
      </c>
      <c r="E4" s="104" t="s">
        <v>192</v>
      </c>
      <c r="F4" s="105" t="s">
        <v>192</v>
      </c>
      <c r="G4" s="105" t="s">
        <v>192</v>
      </c>
      <c r="H4" s="105" t="s">
        <v>192</v>
      </c>
      <c r="I4" s="105" t="s">
        <v>192</v>
      </c>
      <c r="J4" s="105" t="s">
        <v>193</v>
      </c>
      <c r="K4" s="105" t="s">
        <v>193</v>
      </c>
      <c r="L4" s="105" t="s">
        <v>193</v>
      </c>
      <c r="M4" s="105" t="s">
        <v>193</v>
      </c>
      <c r="N4" s="105" t="s">
        <v>193</v>
      </c>
      <c r="O4" s="105" t="s">
        <v>193</v>
      </c>
      <c r="P4" s="105" t="s">
        <v>193</v>
      </c>
      <c r="Q4" s="105" t="s">
        <v>192</v>
      </c>
    </row>
    <row r="5" spans="1:17" x14ac:dyDescent="0.25">
      <c r="A5" s="106" t="s">
        <v>194</v>
      </c>
      <c r="B5" s="259" t="s">
        <v>193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1"/>
    </row>
    <row r="6" spans="1:17" x14ac:dyDescent="0.25">
      <c r="A6" s="106" t="s">
        <v>195</v>
      </c>
      <c r="B6" s="107" t="s">
        <v>196</v>
      </c>
      <c r="C6" s="107" t="s">
        <v>196</v>
      </c>
      <c r="D6" s="107" t="s">
        <v>196</v>
      </c>
      <c r="E6" s="107" t="s">
        <v>196</v>
      </c>
      <c r="F6" s="107" t="s">
        <v>196</v>
      </c>
      <c r="G6" s="107" t="s">
        <v>193</v>
      </c>
      <c r="H6" s="107" t="s">
        <v>193</v>
      </c>
      <c r="I6" s="107" t="s">
        <v>193</v>
      </c>
      <c r="J6" s="107" t="s">
        <v>193</v>
      </c>
      <c r="K6" s="107" t="s">
        <v>193</v>
      </c>
      <c r="L6" s="107" t="s">
        <v>193</v>
      </c>
      <c r="M6" s="107" t="s">
        <v>193</v>
      </c>
      <c r="N6" s="107" t="s">
        <v>193</v>
      </c>
      <c r="O6" s="107" t="s">
        <v>193</v>
      </c>
      <c r="P6" s="107" t="s">
        <v>193</v>
      </c>
      <c r="Q6" s="107" t="s">
        <v>196</v>
      </c>
    </row>
    <row r="7" spans="1:17" x14ac:dyDescent="0.25">
      <c r="A7" s="106" t="s">
        <v>197</v>
      </c>
      <c r="B7" s="259" t="s">
        <v>196</v>
      </c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1"/>
    </row>
    <row r="8" spans="1:17" x14ac:dyDescent="0.25">
      <c r="A8" s="106" t="s">
        <v>198</v>
      </c>
      <c r="B8" s="107" t="s">
        <v>192</v>
      </c>
      <c r="C8" s="108" t="s">
        <v>192</v>
      </c>
      <c r="D8" s="107" t="s">
        <v>196</v>
      </c>
      <c r="E8" s="184" t="s">
        <v>196</v>
      </c>
      <c r="F8" s="107" t="s">
        <v>199</v>
      </c>
      <c r="G8" s="107" t="s">
        <v>200</v>
      </c>
      <c r="H8" s="107" t="s">
        <v>201</v>
      </c>
      <c r="I8" s="107" t="s">
        <v>200</v>
      </c>
      <c r="J8" s="107" t="s">
        <v>202</v>
      </c>
      <c r="K8" s="107" t="s">
        <v>202</v>
      </c>
      <c r="L8" s="107" t="s">
        <v>202</v>
      </c>
      <c r="M8" s="107" t="s">
        <v>203</v>
      </c>
      <c r="N8" s="107" t="s">
        <v>204</v>
      </c>
      <c r="O8" s="107" t="s">
        <v>205</v>
      </c>
      <c r="P8" s="107" t="s">
        <v>193</v>
      </c>
      <c r="Q8" s="107" t="s">
        <v>196</v>
      </c>
    </row>
    <row r="9" spans="1:17" x14ac:dyDescent="0.25">
      <c r="A9" s="106" t="s">
        <v>206</v>
      </c>
      <c r="B9" s="107" t="s">
        <v>196</v>
      </c>
      <c r="C9" s="107" t="s">
        <v>196</v>
      </c>
      <c r="D9" s="107" t="s">
        <v>196</v>
      </c>
      <c r="E9" s="107" t="s">
        <v>196</v>
      </c>
      <c r="F9" s="187" t="s">
        <v>199</v>
      </c>
      <c r="G9" s="107" t="s">
        <v>200</v>
      </c>
      <c r="H9" s="107" t="s">
        <v>200</v>
      </c>
      <c r="I9" s="107" t="s">
        <v>200</v>
      </c>
      <c r="J9" s="107" t="s">
        <v>202</v>
      </c>
      <c r="K9" s="107" t="s">
        <v>202</v>
      </c>
      <c r="L9" s="107" t="s">
        <v>193</v>
      </c>
      <c r="M9" s="107" t="s">
        <v>193</v>
      </c>
      <c r="N9" s="107" t="s">
        <v>205</v>
      </c>
      <c r="O9" s="107" t="s">
        <v>205</v>
      </c>
      <c r="P9" s="107" t="s">
        <v>205</v>
      </c>
      <c r="Q9" s="107" t="s">
        <v>196</v>
      </c>
    </row>
    <row r="10" spans="1:17" x14ac:dyDescent="0.25">
      <c r="A10" s="106" t="s">
        <v>207</v>
      </c>
      <c r="B10" s="107" t="s">
        <v>196</v>
      </c>
      <c r="C10" s="107" t="s">
        <v>196</v>
      </c>
      <c r="D10" s="107" t="s">
        <v>196</v>
      </c>
      <c r="E10" s="107" t="s">
        <v>196</v>
      </c>
      <c r="F10" s="107" t="s">
        <v>196</v>
      </c>
      <c r="G10" s="107" t="s">
        <v>200</v>
      </c>
      <c r="H10" s="107" t="s">
        <v>200</v>
      </c>
      <c r="I10" s="107" t="s">
        <v>200</v>
      </c>
      <c r="J10" s="107" t="s">
        <v>200</v>
      </c>
      <c r="K10" s="107" t="s">
        <v>200</v>
      </c>
      <c r="L10" s="107" t="s">
        <v>205</v>
      </c>
      <c r="M10" s="107" t="s">
        <v>205</v>
      </c>
      <c r="N10" s="107" t="s">
        <v>205</v>
      </c>
      <c r="O10" s="107" t="s">
        <v>205</v>
      </c>
      <c r="P10" s="107" t="s">
        <v>205</v>
      </c>
      <c r="Q10" s="107" t="s">
        <v>196</v>
      </c>
    </row>
    <row r="11" spans="1:17" x14ac:dyDescent="0.25">
      <c r="A11" s="106" t="s">
        <v>208</v>
      </c>
      <c r="B11" s="107" t="s">
        <v>192</v>
      </c>
      <c r="C11" s="107" t="s">
        <v>192</v>
      </c>
      <c r="D11" s="107" t="s">
        <v>196</v>
      </c>
      <c r="E11" s="107" t="s">
        <v>196</v>
      </c>
      <c r="F11" s="107" t="s">
        <v>196</v>
      </c>
      <c r="G11" s="107" t="s">
        <v>200</v>
      </c>
      <c r="H11" s="107" t="s">
        <v>200</v>
      </c>
      <c r="I11" s="107" t="s">
        <v>200</v>
      </c>
      <c r="J11" s="107" t="s">
        <v>200</v>
      </c>
      <c r="K11" s="107" t="s">
        <v>200</v>
      </c>
      <c r="L11" s="107" t="s">
        <v>205</v>
      </c>
      <c r="M11" s="107" t="s">
        <v>205</v>
      </c>
      <c r="N11" s="107" t="s">
        <v>205</v>
      </c>
      <c r="O11" s="107" t="s">
        <v>205</v>
      </c>
      <c r="P11" s="107" t="s">
        <v>205</v>
      </c>
      <c r="Q11" s="107" t="s">
        <v>196</v>
      </c>
    </row>
    <row r="12" spans="1:17" x14ac:dyDescent="0.25">
      <c r="A12" s="106" t="s">
        <v>209</v>
      </c>
      <c r="B12" s="107" t="s">
        <v>192</v>
      </c>
      <c r="C12" s="107" t="s">
        <v>210</v>
      </c>
      <c r="D12" s="107" t="s">
        <v>196</v>
      </c>
      <c r="E12" s="107" t="s">
        <v>210</v>
      </c>
      <c r="F12" s="107" t="s">
        <v>199</v>
      </c>
      <c r="G12" s="107" t="s">
        <v>200</v>
      </c>
      <c r="H12" s="107" t="s">
        <v>201</v>
      </c>
      <c r="I12" s="107" t="s">
        <v>211</v>
      </c>
      <c r="J12" s="107" t="s">
        <v>212</v>
      </c>
      <c r="K12" s="107" t="s">
        <v>202</v>
      </c>
      <c r="L12" s="107" t="s">
        <v>213</v>
      </c>
      <c r="M12" s="107" t="s">
        <v>214</v>
      </c>
      <c r="N12" s="107" t="s">
        <v>204</v>
      </c>
      <c r="O12" s="107" t="s">
        <v>205</v>
      </c>
      <c r="P12" s="107" t="s">
        <v>215</v>
      </c>
      <c r="Q12" s="107" t="s">
        <v>216</v>
      </c>
    </row>
    <row r="13" spans="1:17" x14ac:dyDescent="0.25">
      <c r="A13" s="106" t="s">
        <v>217</v>
      </c>
      <c r="B13" s="107" t="s">
        <v>196</v>
      </c>
      <c r="C13" s="107" t="s">
        <v>196</v>
      </c>
      <c r="D13" s="107" t="s">
        <v>196</v>
      </c>
      <c r="E13" s="107" t="s">
        <v>196</v>
      </c>
      <c r="F13" s="107" t="s">
        <v>199</v>
      </c>
      <c r="G13" s="107" t="s">
        <v>200</v>
      </c>
      <c r="H13" s="107" t="s">
        <v>201</v>
      </c>
      <c r="I13" s="107" t="s">
        <v>200</v>
      </c>
      <c r="J13" s="107" t="s">
        <v>202</v>
      </c>
      <c r="K13" s="107" t="s">
        <v>202</v>
      </c>
      <c r="L13" s="107" t="s">
        <v>202</v>
      </c>
      <c r="M13" s="107" t="s">
        <v>205</v>
      </c>
      <c r="N13" s="107" t="s">
        <v>205</v>
      </c>
      <c r="O13" s="107" t="s">
        <v>205</v>
      </c>
      <c r="P13" s="107" t="s">
        <v>205</v>
      </c>
      <c r="Q13" s="107" t="s">
        <v>196</v>
      </c>
    </row>
    <row r="14" spans="1:17" x14ac:dyDescent="0.25">
      <c r="A14" s="106" t="s">
        <v>218</v>
      </c>
      <c r="B14" s="107" t="s">
        <v>192</v>
      </c>
      <c r="C14" s="109" t="s">
        <v>219</v>
      </c>
      <c r="D14" s="107" t="s">
        <v>196</v>
      </c>
      <c r="E14" s="107" t="s">
        <v>210</v>
      </c>
      <c r="F14" s="107" t="s">
        <v>199</v>
      </c>
      <c r="G14" s="107" t="s">
        <v>200</v>
      </c>
      <c r="H14" s="107" t="s">
        <v>201</v>
      </c>
      <c r="I14" s="107" t="s">
        <v>200</v>
      </c>
      <c r="J14" s="107" t="s">
        <v>202</v>
      </c>
      <c r="K14" s="107" t="s">
        <v>202</v>
      </c>
      <c r="L14" s="107" t="s">
        <v>213</v>
      </c>
      <c r="M14" s="107" t="s">
        <v>214</v>
      </c>
      <c r="N14" s="182" t="s">
        <v>214</v>
      </c>
      <c r="O14" s="107" t="s">
        <v>205</v>
      </c>
      <c r="P14" s="107" t="s">
        <v>215</v>
      </c>
      <c r="Q14" s="107" t="s">
        <v>196</v>
      </c>
    </row>
    <row r="15" spans="1:17" x14ac:dyDescent="0.25">
      <c r="A15" s="106" t="s">
        <v>220</v>
      </c>
      <c r="B15" s="107" t="s">
        <v>196</v>
      </c>
      <c r="C15" s="107" t="s">
        <v>196</v>
      </c>
      <c r="D15" s="107" t="s">
        <v>196</v>
      </c>
      <c r="E15" s="107" t="s">
        <v>196</v>
      </c>
      <c r="F15" s="107" t="s">
        <v>196</v>
      </c>
      <c r="G15" s="107" t="s">
        <v>200</v>
      </c>
      <c r="H15" s="107" t="s">
        <v>200</v>
      </c>
      <c r="I15" s="107" t="s">
        <v>200</v>
      </c>
      <c r="J15" s="107" t="s">
        <v>212</v>
      </c>
      <c r="K15" s="107" t="s">
        <v>212</v>
      </c>
      <c r="L15" s="107" t="s">
        <v>205</v>
      </c>
      <c r="M15" s="187" t="s">
        <v>214</v>
      </c>
      <c r="N15" s="107" t="s">
        <v>205</v>
      </c>
      <c r="O15" s="107" t="s">
        <v>205</v>
      </c>
      <c r="P15" s="107" t="s">
        <v>205</v>
      </c>
      <c r="Q15" s="107" t="s">
        <v>196</v>
      </c>
    </row>
    <row r="16" spans="1:17" x14ac:dyDescent="0.25">
      <c r="A16" s="106" t="s">
        <v>221</v>
      </c>
      <c r="B16" s="110" t="s">
        <v>196</v>
      </c>
      <c r="C16" s="110" t="s">
        <v>196</v>
      </c>
      <c r="D16" s="110" t="s">
        <v>196</v>
      </c>
      <c r="E16" s="110" t="s">
        <v>196</v>
      </c>
      <c r="F16" s="110" t="s">
        <v>199</v>
      </c>
      <c r="G16" s="110" t="s">
        <v>200</v>
      </c>
      <c r="H16" s="110" t="s">
        <v>200</v>
      </c>
      <c r="I16" s="110" t="s">
        <v>200</v>
      </c>
      <c r="J16" s="110" t="s">
        <v>212</v>
      </c>
      <c r="K16" s="110" t="s">
        <v>202</v>
      </c>
      <c r="L16" s="110" t="s">
        <v>202</v>
      </c>
      <c r="M16" s="110" t="s">
        <v>214</v>
      </c>
      <c r="N16" s="110" t="s">
        <v>205</v>
      </c>
      <c r="O16" s="110" t="s">
        <v>205</v>
      </c>
      <c r="P16" s="110" t="s">
        <v>205</v>
      </c>
      <c r="Q16" s="110" t="s">
        <v>196</v>
      </c>
    </row>
    <row r="17" spans="1:17" x14ac:dyDescent="0.25">
      <c r="A17" s="106" t="s">
        <v>222</v>
      </c>
      <c r="B17" s="110" t="s">
        <v>196</v>
      </c>
      <c r="C17" s="110" t="s">
        <v>196</v>
      </c>
      <c r="D17" s="110" t="s">
        <v>196</v>
      </c>
      <c r="E17" s="110" t="s">
        <v>196</v>
      </c>
      <c r="F17" s="110" t="s">
        <v>196</v>
      </c>
      <c r="G17" s="110" t="s">
        <v>200</v>
      </c>
      <c r="H17" s="110" t="s">
        <v>200</v>
      </c>
      <c r="I17" s="110" t="s">
        <v>200</v>
      </c>
      <c r="J17" s="110" t="s">
        <v>202</v>
      </c>
      <c r="K17" s="110" t="s">
        <v>202</v>
      </c>
      <c r="L17" s="110" t="s">
        <v>202</v>
      </c>
      <c r="M17" s="110" t="s">
        <v>202</v>
      </c>
      <c r="N17" s="110" t="s">
        <v>205</v>
      </c>
      <c r="O17" s="110" t="s">
        <v>205</v>
      </c>
      <c r="P17" s="110" t="s">
        <v>205</v>
      </c>
      <c r="Q17" s="110" t="s">
        <v>196</v>
      </c>
    </row>
    <row r="18" spans="1:17" x14ac:dyDescent="0.25">
      <c r="A18" s="106" t="s">
        <v>223</v>
      </c>
      <c r="B18" s="110" t="s">
        <v>224</v>
      </c>
      <c r="C18" s="110" t="s">
        <v>224</v>
      </c>
      <c r="D18" s="110" t="s">
        <v>224</v>
      </c>
      <c r="E18" s="110" t="s">
        <v>224</v>
      </c>
      <c r="F18" s="110" t="s">
        <v>224</v>
      </c>
      <c r="G18" s="110" t="s">
        <v>224</v>
      </c>
      <c r="H18" s="110" t="s">
        <v>224</v>
      </c>
      <c r="I18" s="110" t="s">
        <v>224</v>
      </c>
      <c r="J18" s="110" t="s">
        <v>224</v>
      </c>
      <c r="K18" s="110" t="s">
        <v>224</v>
      </c>
      <c r="L18" s="110" t="s">
        <v>224</v>
      </c>
      <c r="M18" s="110" t="s">
        <v>224</v>
      </c>
      <c r="N18" s="110" t="s">
        <v>224</v>
      </c>
      <c r="O18" s="110" t="s">
        <v>224</v>
      </c>
      <c r="P18" s="110" t="s">
        <v>224</v>
      </c>
      <c r="Q18" s="110" t="s">
        <v>224</v>
      </c>
    </row>
    <row r="19" spans="1:17" x14ac:dyDescent="0.25">
      <c r="A19" s="111" t="s">
        <v>225</v>
      </c>
      <c r="B19" s="107" t="s">
        <v>224</v>
      </c>
      <c r="C19" s="107" t="s">
        <v>224</v>
      </c>
      <c r="D19" s="107" t="s">
        <v>224</v>
      </c>
      <c r="E19" s="107" t="s">
        <v>224</v>
      </c>
      <c r="F19" s="107" t="s">
        <v>224</v>
      </c>
      <c r="G19" s="107" t="s">
        <v>224</v>
      </c>
      <c r="H19" s="107" t="s">
        <v>224</v>
      </c>
      <c r="I19" s="107" t="s">
        <v>224</v>
      </c>
      <c r="J19" s="107" t="s">
        <v>224</v>
      </c>
      <c r="K19" s="107" t="s">
        <v>224</v>
      </c>
      <c r="L19" s="107" t="s">
        <v>224</v>
      </c>
      <c r="M19" s="107" t="s">
        <v>224</v>
      </c>
      <c r="N19" s="107" t="s">
        <v>224</v>
      </c>
      <c r="O19" s="107" t="s">
        <v>224</v>
      </c>
      <c r="P19" s="107" t="s">
        <v>224</v>
      </c>
      <c r="Q19" s="107" t="s">
        <v>224</v>
      </c>
    </row>
    <row r="20" spans="1:17" x14ac:dyDescent="0.25">
      <c r="A20" s="111" t="s">
        <v>226</v>
      </c>
      <c r="B20" s="107" t="s">
        <v>224</v>
      </c>
      <c r="C20" s="107" t="s">
        <v>224</v>
      </c>
      <c r="D20" s="107" t="s">
        <v>224</v>
      </c>
      <c r="E20" s="107" t="s">
        <v>224</v>
      </c>
      <c r="F20" s="107" t="s">
        <v>224</v>
      </c>
      <c r="G20" s="107" t="s">
        <v>224</v>
      </c>
      <c r="H20" s="107" t="s">
        <v>224</v>
      </c>
      <c r="I20" s="107" t="s">
        <v>224</v>
      </c>
      <c r="J20" s="107" t="s">
        <v>224</v>
      </c>
      <c r="K20" s="107" t="s">
        <v>224</v>
      </c>
      <c r="L20" s="107" t="s">
        <v>224</v>
      </c>
      <c r="M20" s="107" t="s">
        <v>224</v>
      </c>
      <c r="N20" s="107" t="s">
        <v>224</v>
      </c>
      <c r="O20" s="107" t="s">
        <v>224</v>
      </c>
      <c r="P20" s="107" t="s">
        <v>224</v>
      </c>
      <c r="Q20" s="107" t="s">
        <v>224</v>
      </c>
    </row>
    <row r="21" spans="1:17" x14ac:dyDescent="0.25">
      <c r="A21" s="106" t="s">
        <v>227</v>
      </c>
      <c r="B21" s="110" t="s">
        <v>196</v>
      </c>
      <c r="C21" s="110" t="s">
        <v>196</v>
      </c>
      <c r="D21" s="110" t="s">
        <v>196</v>
      </c>
      <c r="E21" s="110" t="s">
        <v>196</v>
      </c>
      <c r="F21" s="110" t="s">
        <v>196</v>
      </c>
      <c r="G21" s="110" t="s">
        <v>196</v>
      </c>
      <c r="H21" s="110" t="s">
        <v>196</v>
      </c>
      <c r="I21" s="110" t="s">
        <v>196</v>
      </c>
      <c r="J21" s="110" t="s">
        <v>205</v>
      </c>
      <c r="K21" s="110" t="s">
        <v>205</v>
      </c>
      <c r="L21" s="110" t="s">
        <v>205</v>
      </c>
      <c r="M21" s="110" t="s">
        <v>205</v>
      </c>
      <c r="N21" s="110" t="s">
        <v>205</v>
      </c>
      <c r="O21" s="110" t="s">
        <v>205</v>
      </c>
      <c r="P21" s="110" t="s">
        <v>205</v>
      </c>
      <c r="Q21" s="110" t="s">
        <v>196</v>
      </c>
    </row>
    <row r="22" spans="1:17" x14ac:dyDescent="0.25">
      <c r="A22" s="106" t="s">
        <v>349</v>
      </c>
      <c r="B22" s="110" t="s">
        <v>228</v>
      </c>
      <c r="C22" s="110" t="s">
        <v>228</v>
      </c>
      <c r="D22" s="110" t="s">
        <v>228</v>
      </c>
      <c r="E22" s="110" t="s">
        <v>228</v>
      </c>
      <c r="F22" s="110" t="s">
        <v>228</v>
      </c>
      <c r="G22" s="110" t="s">
        <v>200</v>
      </c>
      <c r="H22" s="110" t="s">
        <v>200</v>
      </c>
      <c r="I22" s="110" t="s">
        <v>200</v>
      </c>
      <c r="J22" s="110" t="s">
        <v>200</v>
      </c>
      <c r="K22" s="110" t="s">
        <v>200</v>
      </c>
      <c r="L22" s="110" t="s">
        <v>205</v>
      </c>
      <c r="M22" s="110" t="s">
        <v>205</v>
      </c>
      <c r="N22" s="110" t="s">
        <v>205</v>
      </c>
      <c r="O22" s="110" t="s">
        <v>205</v>
      </c>
      <c r="P22" s="110" t="s">
        <v>205</v>
      </c>
      <c r="Q22" s="110" t="s">
        <v>228</v>
      </c>
    </row>
    <row r="23" spans="1:17" x14ac:dyDescent="0.25">
      <c r="A23" s="106" t="s">
        <v>229</v>
      </c>
      <c r="B23" s="110" t="s">
        <v>228</v>
      </c>
      <c r="C23" s="110" t="s">
        <v>228</v>
      </c>
      <c r="D23" s="110" t="s">
        <v>228</v>
      </c>
      <c r="E23" s="110" t="s">
        <v>228</v>
      </c>
      <c r="F23" s="110" t="s">
        <v>228</v>
      </c>
      <c r="G23" s="110" t="s">
        <v>200</v>
      </c>
      <c r="H23" s="110" t="s">
        <v>200</v>
      </c>
      <c r="I23" s="110" t="s">
        <v>200</v>
      </c>
      <c r="J23" s="110" t="s">
        <v>200</v>
      </c>
      <c r="K23" s="110" t="s">
        <v>200</v>
      </c>
      <c r="L23" s="110" t="s">
        <v>214</v>
      </c>
      <c r="M23" s="110" t="s">
        <v>214</v>
      </c>
      <c r="N23" s="110" t="s">
        <v>205</v>
      </c>
      <c r="O23" s="110" t="s">
        <v>205</v>
      </c>
      <c r="P23" s="110" t="s">
        <v>205</v>
      </c>
      <c r="Q23" s="110" t="s">
        <v>228</v>
      </c>
    </row>
    <row r="24" spans="1:17" x14ac:dyDescent="0.25">
      <c r="A24" s="106" t="s">
        <v>230</v>
      </c>
      <c r="B24" s="110" t="s">
        <v>228</v>
      </c>
      <c r="C24" s="110" t="s">
        <v>228</v>
      </c>
      <c r="D24" s="110" t="s">
        <v>228</v>
      </c>
      <c r="E24" s="110" t="s">
        <v>228</v>
      </c>
      <c r="F24" s="110" t="s">
        <v>228</v>
      </c>
      <c r="G24" s="110" t="s">
        <v>200</v>
      </c>
      <c r="H24" s="110" t="s">
        <v>200</v>
      </c>
      <c r="I24" s="110" t="s">
        <v>200</v>
      </c>
      <c r="J24" s="110" t="s">
        <v>200</v>
      </c>
      <c r="K24" s="110" t="s">
        <v>200</v>
      </c>
      <c r="L24" s="110" t="s">
        <v>205</v>
      </c>
      <c r="M24" s="110" t="s">
        <v>205</v>
      </c>
      <c r="N24" s="110" t="s">
        <v>205</v>
      </c>
      <c r="O24" s="110" t="s">
        <v>205</v>
      </c>
      <c r="P24" s="110" t="s">
        <v>205</v>
      </c>
      <c r="Q24" s="110" t="s">
        <v>228</v>
      </c>
    </row>
    <row r="25" spans="1:17" x14ac:dyDescent="0.25">
      <c r="A25" s="106" t="s">
        <v>231</v>
      </c>
      <c r="B25" s="110" t="s">
        <v>228</v>
      </c>
      <c r="C25" s="110" t="s">
        <v>228</v>
      </c>
      <c r="D25" s="110" t="s">
        <v>228</v>
      </c>
      <c r="E25" s="110" t="s">
        <v>228</v>
      </c>
      <c r="F25" s="110" t="s">
        <v>228</v>
      </c>
      <c r="G25" s="110" t="s">
        <v>200</v>
      </c>
      <c r="H25" s="110" t="s">
        <v>200</v>
      </c>
      <c r="I25" s="110" t="s">
        <v>200</v>
      </c>
      <c r="J25" s="110" t="s">
        <v>200</v>
      </c>
      <c r="K25" s="110" t="s">
        <v>200</v>
      </c>
      <c r="L25" s="110" t="s">
        <v>205</v>
      </c>
      <c r="M25" s="110" t="s">
        <v>205</v>
      </c>
      <c r="N25" s="110" t="s">
        <v>205</v>
      </c>
      <c r="O25" s="110" t="s">
        <v>205</v>
      </c>
      <c r="P25" s="110" t="s">
        <v>205</v>
      </c>
      <c r="Q25" s="110" t="s">
        <v>228</v>
      </c>
    </row>
    <row r="26" spans="1:17" x14ac:dyDescent="0.25">
      <c r="A26" s="106" t="s">
        <v>232</v>
      </c>
      <c r="B26" s="250" t="s">
        <v>228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2"/>
    </row>
    <row r="27" spans="1:17" x14ac:dyDescent="0.25">
      <c r="A27" s="106" t="s">
        <v>233</v>
      </c>
      <c r="B27" s="250" t="s">
        <v>228</v>
      </c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2"/>
    </row>
    <row r="28" spans="1:17" x14ac:dyDescent="0.25">
      <c r="A28" s="106" t="s">
        <v>234</v>
      </c>
      <c r="B28" s="110" t="s">
        <v>228</v>
      </c>
      <c r="C28" s="110" t="s">
        <v>228</v>
      </c>
      <c r="D28" s="110" t="s">
        <v>228</v>
      </c>
      <c r="E28" s="110" t="s">
        <v>228</v>
      </c>
      <c r="F28" s="110" t="s">
        <v>228</v>
      </c>
      <c r="G28" s="110" t="s">
        <v>200</v>
      </c>
      <c r="H28" s="110" t="s">
        <v>200</v>
      </c>
      <c r="I28" s="110" t="s">
        <v>200</v>
      </c>
      <c r="J28" s="110" t="s">
        <v>200</v>
      </c>
      <c r="K28" s="110" t="s">
        <v>200</v>
      </c>
      <c r="L28" s="110" t="s">
        <v>205</v>
      </c>
      <c r="M28" s="110" t="s">
        <v>205</v>
      </c>
      <c r="N28" s="110" t="s">
        <v>205</v>
      </c>
      <c r="O28" s="110" t="s">
        <v>205</v>
      </c>
      <c r="P28" s="110" t="s">
        <v>205</v>
      </c>
      <c r="Q28" s="110" t="s">
        <v>228</v>
      </c>
    </row>
    <row r="29" spans="1:17" x14ac:dyDescent="0.25">
      <c r="A29" s="106" t="s">
        <v>235</v>
      </c>
      <c r="B29" s="250" t="s">
        <v>228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2"/>
    </row>
    <row r="30" spans="1:17" x14ac:dyDescent="0.25">
      <c r="A30" s="106" t="s">
        <v>236</v>
      </c>
      <c r="B30" s="110" t="s">
        <v>228</v>
      </c>
      <c r="C30" s="110" t="s">
        <v>228</v>
      </c>
      <c r="D30" s="110" t="s">
        <v>228</v>
      </c>
      <c r="E30" s="110" t="s">
        <v>228</v>
      </c>
      <c r="F30" s="110" t="s">
        <v>228</v>
      </c>
      <c r="G30" s="110" t="s">
        <v>228</v>
      </c>
      <c r="H30" s="110" t="s">
        <v>228</v>
      </c>
      <c r="I30" s="110" t="s">
        <v>228</v>
      </c>
      <c r="J30" s="110" t="s">
        <v>202</v>
      </c>
      <c r="K30" s="110" t="s">
        <v>202</v>
      </c>
      <c r="L30" s="110" t="s">
        <v>202</v>
      </c>
      <c r="M30" s="110" t="s">
        <v>202</v>
      </c>
      <c r="N30" s="110" t="s">
        <v>202</v>
      </c>
      <c r="O30" s="110" t="s">
        <v>202</v>
      </c>
      <c r="P30" s="110" t="s">
        <v>202</v>
      </c>
      <c r="Q30" s="110" t="s">
        <v>228</v>
      </c>
    </row>
    <row r="31" spans="1:17" x14ac:dyDescent="0.25">
      <c r="A31" s="106" t="s">
        <v>237</v>
      </c>
      <c r="B31" s="110" t="s">
        <v>228</v>
      </c>
      <c r="C31" s="110" t="s">
        <v>228</v>
      </c>
      <c r="D31" s="110" t="s">
        <v>228</v>
      </c>
      <c r="E31" s="110" t="s">
        <v>228</v>
      </c>
      <c r="F31" s="110" t="s">
        <v>228</v>
      </c>
      <c r="G31" s="110" t="s">
        <v>200</v>
      </c>
      <c r="H31" s="110" t="s">
        <v>200</v>
      </c>
      <c r="I31" s="110" t="s">
        <v>200</v>
      </c>
      <c r="J31" s="110" t="s">
        <v>200</v>
      </c>
      <c r="K31" s="110" t="s">
        <v>200</v>
      </c>
      <c r="L31" s="110" t="s">
        <v>205</v>
      </c>
      <c r="M31" s="110" t="s">
        <v>205</v>
      </c>
      <c r="N31" s="110" t="s">
        <v>205</v>
      </c>
      <c r="O31" s="110" t="s">
        <v>205</v>
      </c>
      <c r="P31" s="110" t="s">
        <v>205</v>
      </c>
      <c r="Q31" s="110" t="s">
        <v>228</v>
      </c>
    </row>
    <row r="32" spans="1:17" x14ac:dyDescent="0.25">
      <c r="A32" s="106" t="s">
        <v>238</v>
      </c>
      <c r="B32" s="110" t="s">
        <v>192</v>
      </c>
      <c r="C32" s="110" t="s">
        <v>219</v>
      </c>
      <c r="D32" s="110" t="s">
        <v>210</v>
      </c>
      <c r="E32" s="110" t="s">
        <v>210</v>
      </c>
      <c r="F32" s="110" t="s">
        <v>199</v>
      </c>
      <c r="G32" s="110" t="s">
        <v>200</v>
      </c>
      <c r="H32" s="110" t="s">
        <v>201</v>
      </c>
      <c r="I32" s="110" t="s">
        <v>211</v>
      </c>
      <c r="J32" s="110" t="s">
        <v>212</v>
      </c>
      <c r="K32" s="110" t="s">
        <v>202</v>
      </c>
      <c r="L32" s="110" t="s">
        <v>213</v>
      </c>
      <c r="M32" s="110" t="s">
        <v>214</v>
      </c>
      <c r="N32" s="110" t="s">
        <v>204</v>
      </c>
      <c r="O32" s="110" t="s">
        <v>205</v>
      </c>
      <c r="P32" s="110" t="s">
        <v>215</v>
      </c>
      <c r="Q32" s="110" t="s">
        <v>239</v>
      </c>
    </row>
    <row r="33" spans="1:17" x14ac:dyDescent="0.25">
      <c r="A33" s="106" t="s">
        <v>240</v>
      </c>
      <c r="B33" s="110" t="s">
        <v>241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</row>
    <row r="34" spans="1:17" x14ac:dyDescent="0.25">
      <c r="A34" s="106" t="s">
        <v>242</v>
      </c>
      <c r="B34" s="110" t="s">
        <v>192</v>
      </c>
      <c r="C34" s="110" t="s">
        <v>192</v>
      </c>
      <c r="D34" s="110" t="s">
        <v>192</v>
      </c>
      <c r="E34" s="110" t="s">
        <v>192</v>
      </c>
      <c r="F34" s="110" t="s">
        <v>192</v>
      </c>
      <c r="G34" s="112" t="s">
        <v>243</v>
      </c>
      <c r="H34" s="112" t="s">
        <v>243</v>
      </c>
      <c r="I34" s="112" t="s">
        <v>243</v>
      </c>
      <c r="J34" s="110" t="s">
        <v>204</v>
      </c>
      <c r="K34" s="110" t="s">
        <v>204</v>
      </c>
      <c r="L34" s="110" t="s">
        <v>204</v>
      </c>
      <c r="M34" s="187" t="s">
        <v>214</v>
      </c>
      <c r="N34" s="110" t="s">
        <v>204</v>
      </c>
      <c r="O34" s="110" t="s">
        <v>215</v>
      </c>
      <c r="P34" s="110" t="s">
        <v>215</v>
      </c>
      <c r="Q34" s="110" t="s">
        <v>192</v>
      </c>
    </row>
    <row r="35" spans="1:17" x14ac:dyDescent="0.25">
      <c r="A35" s="106" t="s">
        <v>244</v>
      </c>
      <c r="B35" s="110" t="s">
        <v>210</v>
      </c>
      <c r="C35" s="110" t="s">
        <v>210</v>
      </c>
      <c r="D35" s="110" t="s">
        <v>210</v>
      </c>
      <c r="E35" s="110" t="s">
        <v>210</v>
      </c>
      <c r="F35" s="110" t="s">
        <v>210</v>
      </c>
      <c r="G35" s="110" t="s">
        <v>200</v>
      </c>
      <c r="H35" s="110" t="s">
        <v>200</v>
      </c>
      <c r="I35" s="110" t="s">
        <v>200</v>
      </c>
      <c r="J35" s="110" t="s">
        <v>202</v>
      </c>
      <c r="K35" s="110" t="s">
        <v>202</v>
      </c>
      <c r="L35" s="110" t="s">
        <v>204</v>
      </c>
      <c r="M35" s="110" t="s">
        <v>204</v>
      </c>
      <c r="N35" s="110" t="s">
        <v>204</v>
      </c>
      <c r="O35" s="110" t="s">
        <v>204</v>
      </c>
      <c r="P35" s="110" t="s">
        <v>204</v>
      </c>
      <c r="Q35" s="110" t="s">
        <v>210</v>
      </c>
    </row>
    <row r="36" spans="1:17" x14ac:dyDescent="0.25">
      <c r="A36" s="106" t="s">
        <v>245</v>
      </c>
      <c r="B36" s="110" t="s">
        <v>210</v>
      </c>
      <c r="C36" s="110" t="s">
        <v>210</v>
      </c>
      <c r="D36" s="110" t="s">
        <v>210</v>
      </c>
      <c r="E36" s="110" t="s">
        <v>210</v>
      </c>
      <c r="F36" s="110" t="s">
        <v>210</v>
      </c>
      <c r="G36" s="110" t="s">
        <v>200</v>
      </c>
      <c r="H36" s="110" t="s">
        <v>200</v>
      </c>
      <c r="I36" s="110" t="s">
        <v>200</v>
      </c>
      <c r="J36" s="110" t="s">
        <v>212</v>
      </c>
      <c r="K36" s="110" t="s">
        <v>212</v>
      </c>
      <c r="L36" s="110" t="s">
        <v>212</v>
      </c>
      <c r="M36" s="110" t="s">
        <v>204</v>
      </c>
      <c r="N36" s="110" t="s">
        <v>204</v>
      </c>
      <c r="O36" s="110" t="s">
        <v>204</v>
      </c>
      <c r="P36" s="110" t="s">
        <v>204</v>
      </c>
      <c r="Q36" s="110" t="s">
        <v>210</v>
      </c>
    </row>
    <row r="37" spans="1:17" x14ac:dyDescent="0.25">
      <c r="A37" s="106" t="s">
        <v>246</v>
      </c>
      <c r="B37" s="110" t="s">
        <v>192</v>
      </c>
      <c r="C37" s="110" t="s">
        <v>192</v>
      </c>
      <c r="D37" s="110" t="s">
        <v>228</v>
      </c>
      <c r="E37" s="110" t="s">
        <v>228</v>
      </c>
      <c r="F37" s="110" t="s">
        <v>199</v>
      </c>
      <c r="G37" s="110" t="s">
        <v>200</v>
      </c>
      <c r="H37" s="110" t="s">
        <v>201</v>
      </c>
      <c r="I37" s="110" t="s">
        <v>200</v>
      </c>
      <c r="J37" s="110" t="s">
        <v>202</v>
      </c>
      <c r="K37" s="110" t="s">
        <v>202</v>
      </c>
      <c r="L37" s="110" t="s">
        <v>213</v>
      </c>
      <c r="M37" s="110" t="s">
        <v>214</v>
      </c>
      <c r="N37" s="110" t="s">
        <v>204</v>
      </c>
      <c r="O37" s="110" t="s">
        <v>205</v>
      </c>
      <c r="P37" s="187" t="s">
        <v>215</v>
      </c>
      <c r="Q37" s="110" t="s">
        <v>228</v>
      </c>
    </row>
    <row r="38" spans="1:17" x14ac:dyDescent="0.25">
      <c r="A38" s="106" t="s">
        <v>247</v>
      </c>
      <c r="B38" s="110" t="s">
        <v>192</v>
      </c>
      <c r="C38" s="110" t="s">
        <v>219</v>
      </c>
      <c r="D38" s="110" t="s">
        <v>228</v>
      </c>
      <c r="E38" s="110" t="s">
        <v>210</v>
      </c>
      <c r="F38" s="110" t="s">
        <v>199</v>
      </c>
      <c r="G38" s="110" t="s">
        <v>200</v>
      </c>
      <c r="H38" s="110" t="s">
        <v>201</v>
      </c>
      <c r="I38" s="110" t="s">
        <v>211</v>
      </c>
      <c r="J38" s="110" t="s">
        <v>212</v>
      </c>
      <c r="K38" s="110" t="s">
        <v>202</v>
      </c>
      <c r="L38" s="110" t="s">
        <v>213</v>
      </c>
      <c r="M38" s="109" t="s">
        <v>203</v>
      </c>
      <c r="N38" s="110" t="s">
        <v>204</v>
      </c>
      <c r="O38" s="110" t="s">
        <v>205</v>
      </c>
      <c r="P38" s="110" t="s">
        <v>215</v>
      </c>
      <c r="Q38" s="110" t="s">
        <v>216</v>
      </c>
    </row>
    <row r="39" spans="1:17" x14ac:dyDescent="0.25">
      <c r="A39" s="106" t="s">
        <v>248</v>
      </c>
      <c r="B39" s="110" t="s">
        <v>228</v>
      </c>
      <c r="C39" s="110" t="s">
        <v>228</v>
      </c>
      <c r="D39" s="110" t="s">
        <v>228</v>
      </c>
      <c r="E39" s="110" t="s">
        <v>228</v>
      </c>
      <c r="F39" s="110" t="s">
        <v>199</v>
      </c>
      <c r="G39" s="110" t="s">
        <v>200</v>
      </c>
      <c r="H39" s="110" t="s">
        <v>200</v>
      </c>
      <c r="I39" s="110" t="s">
        <v>200</v>
      </c>
      <c r="J39" s="110" t="s">
        <v>212</v>
      </c>
      <c r="K39" s="112" t="s">
        <v>202</v>
      </c>
      <c r="L39" s="110" t="s">
        <v>213</v>
      </c>
      <c r="M39" s="110" t="s">
        <v>214</v>
      </c>
      <c r="N39" s="110" t="s">
        <v>213</v>
      </c>
      <c r="O39" s="187" t="s">
        <v>205</v>
      </c>
      <c r="P39" s="222" t="s">
        <v>214</v>
      </c>
      <c r="Q39" s="110" t="s">
        <v>228</v>
      </c>
    </row>
    <row r="40" spans="1:17" x14ac:dyDescent="0.25">
      <c r="A40" s="106" t="s">
        <v>249</v>
      </c>
      <c r="B40" s="110" t="s">
        <v>228</v>
      </c>
      <c r="C40" s="110" t="s">
        <v>228</v>
      </c>
      <c r="D40" s="110" t="s">
        <v>228</v>
      </c>
      <c r="E40" s="110" t="s">
        <v>228</v>
      </c>
      <c r="F40" s="110" t="s">
        <v>228</v>
      </c>
      <c r="G40" s="110" t="s">
        <v>250</v>
      </c>
      <c r="H40" s="110" t="s">
        <v>250</v>
      </c>
      <c r="I40" s="110" t="s">
        <v>250</v>
      </c>
      <c r="J40" s="110" t="s">
        <v>202</v>
      </c>
      <c r="K40" s="110" t="s">
        <v>202</v>
      </c>
      <c r="L40" s="110" t="s">
        <v>214</v>
      </c>
      <c r="M40" s="110" t="s">
        <v>214</v>
      </c>
      <c r="N40" s="110" t="s">
        <v>214</v>
      </c>
      <c r="O40" s="110" t="s">
        <v>205</v>
      </c>
      <c r="P40" s="110" t="s">
        <v>205</v>
      </c>
      <c r="Q40" s="110" t="s">
        <v>228</v>
      </c>
    </row>
    <row r="41" spans="1:17" x14ac:dyDescent="0.25">
      <c r="A41" s="106" t="s">
        <v>251</v>
      </c>
      <c r="B41" s="110" t="s">
        <v>228</v>
      </c>
      <c r="C41" s="110" t="s">
        <v>228</v>
      </c>
      <c r="D41" s="110" t="s">
        <v>228</v>
      </c>
      <c r="E41" s="110" t="s">
        <v>228</v>
      </c>
      <c r="F41" s="110" t="s">
        <v>228</v>
      </c>
      <c r="G41" s="110" t="s">
        <v>200</v>
      </c>
      <c r="H41" s="110" t="s">
        <v>200</v>
      </c>
      <c r="I41" s="110" t="s">
        <v>200</v>
      </c>
      <c r="J41" s="110" t="s">
        <v>200</v>
      </c>
      <c r="K41" s="110" t="s">
        <v>205</v>
      </c>
      <c r="L41" s="110" t="s">
        <v>205</v>
      </c>
      <c r="M41" s="110" t="s">
        <v>205</v>
      </c>
      <c r="N41" s="110" t="s">
        <v>205</v>
      </c>
      <c r="O41" s="110" t="s">
        <v>205</v>
      </c>
      <c r="P41" s="110" t="s">
        <v>205</v>
      </c>
      <c r="Q41" s="110" t="s">
        <v>228</v>
      </c>
    </row>
    <row r="42" spans="1:17" x14ac:dyDescent="0.25">
      <c r="A42" s="106" t="s">
        <v>252</v>
      </c>
      <c r="B42" s="110" t="s">
        <v>228</v>
      </c>
      <c r="C42" s="110" t="s">
        <v>228</v>
      </c>
      <c r="D42" s="110" t="s">
        <v>228</v>
      </c>
      <c r="E42" s="110" t="s">
        <v>228</v>
      </c>
      <c r="F42" s="110" t="s">
        <v>228</v>
      </c>
      <c r="G42" s="110" t="s">
        <v>228</v>
      </c>
      <c r="H42" s="110" t="s">
        <v>228</v>
      </c>
      <c r="I42" s="110" t="s">
        <v>228</v>
      </c>
      <c r="J42" s="110" t="s">
        <v>205</v>
      </c>
      <c r="K42" s="110" t="s">
        <v>205</v>
      </c>
      <c r="L42" s="110" t="s">
        <v>205</v>
      </c>
      <c r="M42" s="110" t="s">
        <v>205</v>
      </c>
      <c r="N42" s="110" t="s">
        <v>205</v>
      </c>
      <c r="O42" s="110" t="s">
        <v>205</v>
      </c>
      <c r="P42" s="110" t="s">
        <v>205</v>
      </c>
      <c r="Q42" s="110" t="s">
        <v>228</v>
      </c>
    </row>
    <row r="43" spans="1:17" x14ac:dyDescent="0.25">
      <c r="A43" s="106" t="s">
        <v>253</v>
      </c>
      <c r="B43" s="110" t="s">
        <v>192</v>
      </c>
      <c r="C43" s="112" t="s">
        <v>219</v>
      </c>
      <c r="D43" s="110" t="s">
        <v>228</v>
      </c>
      <c r="E43" s="110" t="s">
        <v>210</v>
      </c>
      <c r="F43" s="110" t="s">
        <v>199</v>
      </c>
      <c r="G43" s="110" t="s">
        <v>200</v>
      </c>
      <c r="H43" s="110" t="s">
        <v>201</v>
      </c>
      <c r="I43" s="110" t="s">
        <v>211</v>
      </c>
      <c r="J43" s="110" t="s">
        <v>212</v>
      </c>
      <c r="K43" s="110" t="s">
        <v>202</v>
      </c>
      <c r="L43" s="110" t="s">
        <v>213</v>
      </c>
      <c r="M43" s="110" t="s">
        <v>214</v>
      </c>
      <c r="N43" s="110" t="s">
        <v>204</v>
      </c>
      <c r="O43" s="110" t="s">
        <v>205</v>
      </c>
      <c r="P43" s="110" t="s">
        <v>215</v>
      </c>
      <c r="Q43" s="110" t="s">
        <v>216</v>
      </c>
    </row>
    <row r="44" spans="1:17" x14ac:dyDescent="0.25">
      <c r="A44" s="106" t="s">
        <v>254</v>
      </c>
      <c r="B44" s="110" t="s">
        <v>228</v>
      </c>
      <c r="C44" s="110" t="s">
        <v>228</v>
      </c>
      <c r="D44" s="110" t="s">
        <v>228</v>
      </c>
      <c r="E44" s="110" t="s">
        <v>228</v>
      </c>
      <c r="F44" s="110" t="s">
        <v>228</v>
      </c>
      <c r="G44" s="110" t="s">
        <v>200</v>
      </c>
      <c r="H44" s="110" t="s">
        <v>200</v>
      </c>
      <c r="I44" s="110" t="s">
        <v>200</v>
      </c>
      <c r="J44" s="110" t="s">
        <v>200</v>
      </c>
      <c r="K44" s="110" t="s">
        <v>213</v>
      </c>
      <c r="L44" s="110" t="s">
        <v>213</v>
      </c>
      <c r="M44" s="110" t="s">
        <v>213</v>
      </c>
      <c r="N44" s="110" t="s">
        <v>205</v>
      </c>
      <c r="O44" s="110" t="s">
        <v>205</v>
      </c>
      <c r="P44" s="110" t="s">
        <v>205</v>
      </c>
      <c r="Q44" s="110" t="s">
        <v>228</v>
      </c>
    </row>
    <row r="45" spans="1:17" x14ac:dyDescent="0.25">
      <c r="A45" s="106" t="s">
        <v>255</v>
      </c>
      <c r="B45" s="110" t="s">
        <v>228</v>
      </c>
      <c r="C45" s="110" t="s">
        <v>228</v>
      </c>
      <c r="D45" s="110" t="s">
        <v>228</v>
      </c>
      <c r="E45" s="110" t="s">
        <v>228</v>
      </c>
      <c r="F45" s="110" t="s">
        <v>199</v>
      </c>
      <c r="G45" s="110" t="s">
        <v>200</v>
      </c>
      <c r="H45" s="110" t="s">
        <v>200</v>
      </c>
      <c r="I45" s="110" t="s">
        <v>200</v>
      </c>
      <c r="J45" s="110" t="s">
        <v>202</v>
      </c>
      <c r="K45" s="110" t="s">
        <v>202</v>
      </c>
      <c r="L45" s="110" t="s">
        <v>202</v>
      </c>
      <c r="M45" s="110" t="s">
        <v>214</v>
      </c>
      <c r="N45" s="110" t="s">
        <v>214</v>
      </c>
      <c r="O45" s="110" t="s">
        <v>205</v>
      </c>
      <c r="P45" s="110" t="s">
        <v>205</v>
      </c>
      <c r="Q45" s="110" t="s">
        <v>228</v>
      </c>
    </row>
    <row r="46" spans="1:17" x14ac:dyDescent="0.25">
      <c r="A46" s="106" t="s">
        <v>256</v>
      </c>
      <c r="B46" s="250" t="s">
        <v>228</v>
      </c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2"/>
    </row>
    <row r="47" spans="1:17" x14ac:dyDescent="0.25">
      <c r="A47" s="106" t="s">
        <v>257</v>
      </c>
      <c r="B47" s="110" t="s">
        <v>228</v>
      </c>
      <c r="C47" s="110" t="s">
        <v>228</v>
      </c>
      <c r="D47" s="110" t="s">
        <v>228</v>
      </c>
      <c r="E47" s="110" t="s">
        <v>228</v>
      </c>
      <c r="F47" s="110" t="s">
        <v>199</v>
      </c>
      <c r="G47" s="110" t="s">
        <v>200</v>
      </c>
      <c r="H47" s="110" t="s">
        <v>200</v>
      </c>
      <c r="I47" s="110" t="s">
        <v>200</v>
      </c>
      <c r="J47" s="181" t="s">
        <v>202</v>
      </c>
      <c r="K47" s="110" t="s">
        <v>202</v>
      </c>
      <c r="L47" s="110" t="s">
        <v>214</v>
      </c>
      <c r="M47" s="110" t="s">
        <v>214</v>
      </c>
      <c r="N47" s="110" t="s">
        <v>205</v>
      </c>
      <c r="O47" s="110" t="s">
        <v>205</v>
      </c>
      <c r="P47" s="110" t="s">
        <v>205</v>
      </c>
      <c r="Q47" s="110" t="s">
        <v>228</v>
      </c>
    </row>
    <row r="48" spans="1:17" x14ac:dyDescent="0.25">
      <c r="A48" s="106" t="s">
        <v>258</v>
      </c>
      <c r="B48" s="250" t="s">
        <v>228</v>
      </c>
      <c r="C48" s="251"/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2"/>
    </row>
    <row r="49" spans="1:17" x14ac:dyDescent="0.25">
      <c r="A49" s="106" t="s">
        <v>259</v>
      </c>
      <c r="B49" s="250" t="s">
        <v>228</v>
      </c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2"/>
    </row>
    <row r="50" spans="1:17" x14ac:dyDescent="0.25">
      <c r="A50" s="106" t="s">
        <v>260</v>
      </c>
      <c r="B50" s="110" t="s">
        <v>228</v>
      </c>
      <c r="C50" s="110" t="s">
        <v>228</v>
      </c>
      <c r="D50" s="110" t="s">
        <v>228</v>
      </c>
      <c r="E50" s="110" t="s">
        <v>228</v>
      </c>
      <c r="F50" s="110" t="s">
        <v>228</v>
      </c>
      <c r="G50" s="110" t="s">
        <v>200</v>
      </c>
      <c r="H50" s="110" t="s">
        <v>200</v>
      </c>
      <c r="I50" s="110" t="s">
        <v>200</v>
      </c>
      <c r="J50" s="110" t="s">
        <v>200</v>
      </c>
      <c r="K50" s="110" t="s">
        <v>205</v>
      </c>
      <c r="L50" s="110" t="s">
        <v>205</v>
      </c>
      <c r="M50" s="110" t="s">
        <v>205</v>
      </c>
      <c r="N50" s="110" t="s">
        <v>205</v>
      </c>
      <c r="O50" s="110" t="s">
        <v>205</v>
      </c>
      <c r="P50" s="110" t="s">
        <v>205</v>
      </c>
      <c r="Q50" s="110" t="s">
        <v>228</v>
      </c>
    </row>
    <row r="51" spans="1:17" x14ac:dyDescent="0.25">
      <c r="A51" s="106" t="s">
        <v>261</v>
      </c>
      <c r="B51" s="110" t="s">
        <v>228</v>
      </c>
      <c r="C51" s="110" t="s">
        <v>228</v>
      </c>
      <c r="D51" s="110" t="s">
        <v>228</v>
      </c>
      <c r="E51" s="110" t="s">
        <v>228</v>
      </c>
      <c r="F51" s="110" t="s">
        <v>228</v>
      </c>
      <c r="G51" s="110" t="s">
        <v>200</v>
      </c>
      <c r="H51" s="110" t="s">
        <v>200</v>
      </c>
      <c r="I51" s="110" t="s">
        <v>200</v>
      </c>
      <c r="J51" s="110" t="s">
        <v>202</v>
      </c>
      <c r="K51" s="110" t="s">
        <v>202</v>
      </c>
      <c r="L51" s="110" t="s">
        <v>202</v>
      </c>
      <c r="M51" s="109" t="s">
        <v>214</v>
      </c>
      <c r="N51" s="109" t="s">
        <v>214</v>
      </c>
      <c r="O51" s="109" t="s">
        <v>214</v>
      </c>
      <c r="P51" s="109" t="s">
        <v>214</v>
      </c>
      <c r="Q51" s="110" t="s">
        <v>228</v>
      </c>
    </row>
    <row r="52" spans="1:17" x14ac:dyDescent="0.25">
      <c r="A52" s="106" t="s">
        <v>262</v>
      </c>
      <c r="B52" s="110" t="s">
        <v>228</v>
      </c>
      <c r="C52" s="110" t="s">
        <v>228</v>
      </c>
      <c r="D52" s="110" t="s">
        <v>228</v>
      </c>
      <c r="E52" s="110" t="s">
        <v>228</v>
      </c>
      <c r="F52" s="110" t="s">
        <v>228</v>
      </c>
      <c r="G52" s="110" t="s">
        <v>200</v>
      </c>
      <c r="H52" s="110" t="s">
        <v>200</v>
      </c>
      <c r="I52" s="110" t="s">
        <v>200</v>
      </c>
      <c r="J52" s="110" t="s">
        <v>200</v>
      </c>
      <c r="K52" s="110" t="s">
        <v>205</v>
      </c>
      <c r="L52" s="110" t="s">
        <v>205</v>
      </c>
      <c r="M52" s="110" t="s">
        <v>205</v>
      </c>
      <c r="N52" s="110" t="s">
        <v>205</v>
      </c>
      <c r="O52" s="110" t="s">
        <v>205</v>
      </c>
      <c r="P52" s="110" t="s">
        <v>205</v>
      </c>
      <c r="Q52" s="110" t="s">
        <v>228</v>
      </c>
    </row>
    <row r="53" spans="1:17" x14ac:dyDescent="0.25">
      <c r="A53" s="106" t="s">
        <v>263</v>
      </c>
      <c r="B53" s="110" t="s">
        <v>228</v>
      </c>
      <c r="C53" s="110" t="s">
        <v>228</v>
      </c>
      <c r="D53" s="110" t="s">
        <v>228</v>
      </c>
      <c r="E53" s="110" t="s">
        <v>228</v>
      </c>
      <c r="F53" s="110" t="s">
        <v>228</v>
      </c>
      <c r="G53" s="110" t="s">
        <v>200</v>
      </c>
      <c r="H53" s="110" t="s">
        <v>200</v>
      </c>
      <c r="I53" s="110" t="s">
        <v>200</v>
      </c>
      <c r="J53" s="110" t="s">
        <v>200</v>
      </c>
      <c r="K53" s="110" t="s">
        <v>200</v>
      </c>
      <c r="L53" s="110" t="s">
        <v>205</v>
      </c>
      <c r="M53" s="110" t="s">
        <v>205</v>
      </c>
      <c r="N53" s="110" t="s">
        <v>205</v>
      </c>
      <c r="O53" s="110" t="s">
        <v>205</v>
      </c>
      <c r="P53" s="110" t="s">
        <v>205</v>
      </c>
      <c r="Q53" s="110" t="s">
        <v>228</v>
      </c>
    </row>
    <row r="54" spans="1:17" x14ac:dyDescent="0.25">
      <c r="A54" s="111" t="s">
        <v>264</v>
      </c>
      <c r="B54" s="110" t="s">
        <v>192</v>
      </c>
      <c r="C54" s="110" t="s">
        <v>219</v>
      </c>
      <c r="D54" s="110"/>
      <c r="E54" s="110" t="s">
        <v>210</v>
      </c>
      <c r="F54" s="110" t="s">
        <v>199</v>
      </c>
      <c r="G54" s="183" t="s">
        <v>201</v>
      </c>
      <c r="H54" s="110" t="s">
        <v>201</v>
      </c>
      <c r="I54" s="110" t="s">
        <v>243</v>
      </c>
      <c r="J54" s="107" t="s">
        <v>212</v>
      </c>
      <c r="K54" s="110" t="s">
        <v>202</v>
      </c>
      <c r="L54" s="110" t="s">
        <v>213</v>
      </c>
      <c r="M54" s="110" t="s">
        <v>214</v>
      </c>
      <c r="N54" s="110" t="s">
        <v>204</v>
      </c>
      <c r="O54" s="110" t="s">
        <v>214</v>
      </c>
      <c r="P54" s="110" t="s">
        <v>214</v>
      </c>
      <c r="Q54" s="110"/>
    </row>
    <row r="55" spans="1:17" x14ac:dyDescent="0.25">
      <c r="A55" s="106" t="s">
        <v>265</v>
      </c>
      <c r="B55" s="250" t="s">
        <v>228</v>
      </c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2"/>
    </row>
    <row r="56" spans="1:17" x14ac:dyDescent="0.25">
      <c r="A56" s="106" t="s">
        <v>266</v>
      </c>
      <c r="B56" s="250"/>
      <c r="C56" s="251"/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2"/>
    </row>
    <row r="57" spans="1:17" x14ac:dyDescent="0.25">
      <c r="A57" s="106" t="s">
        <v>267</v>
      </c>
      <c r="B57" s="250"/>
      <c r="C57" s="251"/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2"/>
    </row>
    <row r="58" spans="1:17" x14ac:dyDescent="0.25">
      <c r="A58" s="106" t="s">
        <v>268</v>
      </c>
      <c r="B58" s="250"/>
      <c r="C58" s="251"/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2"/>
    </row>
    <row r="59" spans="1:17" x14ac:dyDescent="0.25">
      <c r="A59" s="106" t="s">
        <v>269</v>
      </c>
      <c r="B59" s="250" t="s">
        <v>228</v>
      </c>
      <c r="C59" s="251"/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2"/>
    </row>
    <row r="60" spans="1:17" x14ac:dyDescent="0.25">
      <c r="A60" s="106" t="s">
        <v>270</v>
      </c>
      <c r="B60" s="250"/>
      <c r="C60" s="251"/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2"/>
    </row>
    <row r="61" spans="1:17" x14ac:dyDescent="0.25">
      <c r="A61" s="106" t="s">
        <v>271</v>
      </c>
      <c r="B61" s="110" t="s">
        <v>272</v>
      </c>
      <c r="C61" s="110" t="s">
        <v>219</v>
      </c>
      <c r="D61" s="110" t="s">
        <v>356</v>
      </c>
      <c r="E61" s="110" t="s">
        <v>210</v>
      </c>
      <c r="F61" s="110" t="s">
        <v>199</v>
      </c>
      <c r="G61" s="110" t="s">
        <v>274</v>
      </c>
      <c r="H61" s="110" t="s">
        <v>201</v>
      </c>
      <c r="I61" s="110" t="s">
        <v>243</v>
      </c>
      <c r="J61" s="110" t="s">
        <v>212</v>
      </c>
      <c r="K61" s="110" t="s">
        <v>202</v>
      </c>
      <c r="L61" s="110" t="s">
        <v>275</v>
      </c>
      <c r="M61" s="110" t="s">
        <v>276</v>
      </c>
      <c r="N61" s="110" t="s">
        <v>277</v>
      </c>
      <c r="O61" s="110" t="s">
        <v>278</v>
      </c>
      <c r="P61" s="110" t="s">
        <v>215</v>
      </c>
      <c r="Q61" s="110" t="s">
        <v>216</v>
      </c>
    </row>
    <row r="62" spans="1:17" x14ac:dyDescent="0.25">
      <c r="A62" s="106" t="s">
        <v>279</v>
      </c>
      <c r="B62" s="110" t="s">
        <v>272</v>
      </c>
      <c r="C62" s="110" t="s">
        <v>219</v>
      </c>
      <c r="D62" s="110" t="s">
        <v>356</v>
      </c>
      <c r="E62" s="110" t="s">
        <v>210</v>
      </c>
      <c r="F62" s="110" t="s">
        <v>199</v>
      </c>
      <c r="G62" s="110" t="s">
        <v>274</v>
      </c>
      <c r="H62" s="110" t="s">
        <v>201</v>
      </c>
      <c r="I62" s="110" t="s">
        <v>243</v>
      </c>
      <c r="J62" s="110" t="s">
        <v>212</v>
      </c>
      <c r="K62" s="110" t="s">
        <v>202</v>
      </c>
      <c r="L62" s="110" t="s">
        <v>275</v>
      </c>
      <c r="M62" s="110" t="s">
        <v>276</v>
      </c>
      <c r="N62" s="110" t="s">
        <v>277</v>
      </c>
      <c r="O62" s="110" t="s">
        <v>278</v>
      </c>
      <c r="P62" s="110" t="s">
        <v>215</v>
      </c>
      <c r="Q62" s="110" t="s">
        <v>216</v>
      </c>
    </row>
    <row r="63" spans="1:17" x14ac:dyDescent="0.25">
      <c r="A63" s="106" t="s">
        <v>280</v>
      </c>
      <c r="B63" s="110" t="s">
        <v>272</v>
      </c>
      <c r="C63" s="110" t="s">
        <v>219</v>
      </c>
      <c r="D63" s="110" t="s">
        <v>356</v>
      </c>
      <c r="E63" s="110"/>
      <c r="F63" s="110" t="s">
        <v>199</v>
      </c>
      <c r="G63" s="110" t="s">
        <v>274</v>
      </c>
      <c r="H63" s="110" t="s">
        <v>201</v>
      </c>
      <c r="I63" s="110" t="s">
        <v>243</v>
      </c>
      <c r="J63" s="110" t="s">
        <v>212</v>
      </c>
      <c r="K63" s="110" t="s">
        <v>202</v>
      </c>
      <c r="L63" s="110" t="s">
        <v>275</v>
      </c>
      <c r="M63" s="110" t="s">
        <v>276</v>
      </c>
      <c r="N63" s="110" t="s">
        <v>277</v>
      </c>
      <c r="O63" s="110" t="s">
        <v>278</v>
      </c>
      <c r="P63" s="110" t="s">
        <v>215</v>
      </c>
      <c r="Q63" s="110" t="s">
        <v>216</v>
      </c>
    </row>
    <row r="64" spans="1:17" x14ac:dyDescent="0.25">
      <c r="A64" s="106" t="s">
        <v>281</v>
      </c>
      <c r="B64" s="110" t="s">
        <v>272</v>
      </c>
      <c r="C64" s="110" t="s">
        <v>219</v>
      </c>
      <c r="D64" s="110" t="s">
        <v>356</v>
      </c>
      <c r="E64" s="110" t="s">
        <v>210</v>
      </c>
      <c r="F64" s="110" t="s">
        <v>199</v>
      </c>
      <c r="G64" s="110" t="s">
        <v>274</v>
      </c>
      <c r="H64" s="110" t="s">
        <v>201</v>
      </c>
      <c r="I64" s="110" t="s">
        <v>243</v>
      </c>
      <c r="J64" s="110" t="s">
        <v>212</v>
      </c>
      <c r="K64" s="110" t="s">
        <v>202</v>
      </c>
      <c r="L64" s="110" t="s">
        <v>275</v>
      </c>
      <c r="M64" s="110" t="s">
        <v>276</v>
      </c>
      <c r="N64" s="110" t="s">
        <v>277</v>
      </c>
      <c r="O64" s="110" t="s">
        <v>278</v>
      </c>
      <c r="P64" s="110" t="s">
        <v>215</v>
      </c>
      <c r="Q64" s="110"/>
    </row>
    <row r="65" spans="1:17" x14ac:dyDescent="0.25">
      <c r="A65" s="106" t="s">
        <v>282</v>
      </c>
      <c r="B65" s="110" t="s">
        <v>272</v>
      </c>
      <c r="C65" s="110" t="s">
        <v>219</v>
      </c>
      <c r="D65" s="110" t="s">
        <v>356</v>
      </c>
      <c r="E65" s="110"/>
      <c r="F65" s="110" t="s">
        <v>199</v>
      </c>
      <c r="G65" s="110" t="s">
        <v>274</v>
      </c>
      <c r="H65" s="110" t="s">
        <v>201</v>
      </c>
      <c r="I65" s="110" t="s">
        <v>243</v>
      </c>
      <c r="J65" s="110" t="s">
        <v>212</v>
      </c>
      <c r="K65" s="110" t="s">
        <v>202</v>
      </c>
      <c r="L65" s="110" t="s">
        <v>275</v>
      </c>
      <c r="M65" s="110" t="s">
        <v>276</v>
      </c>
      <c r="N65" s="110" t="s">
        <v>277</v>
      </c>
      <c r="O65" s="110" t="s">
        <v>278</v>
      </c>
      <c r="P65" s="110" t="s">
        <v>215</v>
      </c>
      <c r="Q65" s="110"/>
    </row>
    <row r="66" spans="1:17" x14ac:dyDescent="0.25">
      <c r="A66" s="106" t="s">
        <v>283</v>
      </c>
      <c r="B66" s="110" t="s">
        <v>272</v>
      </c>
      <c r="C66" s="110" t="s">
        <v>219</v>
      </c>
      <c r="D66" s="110" t="s">
        <v>356</v>
      </c>
      <c r="E66" s="110" t="s">
        <v>210</v>
      </c>
      <c r="F66" s="110" t="s">
        <v>199</v>
      </c>
      <c r="G66" s="110" t="s">
        <v>274</v>
      </c>
      <c r="H66" s="110" t="s">
        <v>201</v>
      </c>
      <c r="I66" s="110" t="s">
        <v>243</v>
      </c>
      <c r="J66" s="110" t="s">
        <v>212</v>
      </c>
      <c r="K66" s="110" t="s">
        <v>202</v>
      </c>
      <c r="L66" s="110" t="s">
        <v>275</v>
      </c>
      <c r="M66" s="110" t="s">
        <v>276</v>
      </c>
      <c r="N66" s="110" t="s">
        <v>277</v>
      </c>
      <c r="O66" s="110" t="s">
        <v>278</v>
      </c>
      <c r="P66" s="110" t="s">
        <v>215</v>
      </c>
      <c r="Q66" s="110" t="s">
        <v>216</v>
      </c>
    </row>
    <row r="67" spans="1:17" x14ac:dyDescent="0.25">
      <c r="A67" s="106" t="s">
        <v>284</v>
      </c>
      <c r="B67" s="110" t="s">
        <v>272</v>
      </c>
      <c r="C67" s="110" t="s">
        <v>219</v>
      </c>
      <c r="D67" s="110" t="s">
        <v>356</v>
      </c>
      <c r="E67" s="110" t="s">
        <v>210</v>
      </c>
      <c r="F67" s="110" t="s">
        <v>199</v>
      </c>
      <c r="G67" s="110" t="s">
        <v>274</v>
      </c>
      <c r="H67" s="110" t="s">
        <v>201</v>
      </c>
      <c r="I67" s="110" t="s">
        <v>243</v>
      </c>
      <c r="J67" s="110" t="s">
        <v>212</v>
      </c>
      <c r="K67" s="110" t="s">
        <v>202</v>
      </c>
      <c r="L67" s="110" t="s">
        <v>275</v>
      </c>
      <c r="M67" s="110" t="s">
        <v>276</v>
      </c>
      <c r="N67" s="110" t="s">
        <v>277</v>
      </c>
      <c r="O67" s="110" t="s">
        <v>278</v>
      </c>
      <c r="P67" s="110" t="s">
        <v>215</v>
      </c>
      <c r="Q67" s="110" t="s">
        <v>216</v>
      </c>
    </row>
    <row r="68" spans="1:17" x14ac:dyDescent="0.25">
      <c r="A68" s="106" t="s">
        <v>285</v>
      </c>
      <c r="B68" s="110" t="s">
        <v>272</v>
      </c>
      <c r="C68" s="110"/>
      <c r="D68" s="110" t="s">
        <v>356</v>
      </c>
      <c r="E68" s="110"/>
      <c r="F68" s="110" t="s">
        <v>199</v>
      </c>
      <c r="G68" s="110" t="s">
        <v>274</v>
      </c>
      <c r="H68" s="110" t="s">
        <v>201</v>
      </c>
      <c r="I68" s="110" t="s">
        <v>243</v>
      </c>
      <c r="J68" s="110" t="s">
        <v>212</v>
      </c>
      <c r="K68" s="110" t="s">
        <v>202</v>
      </c>
      <c r="L68" s="110"/>
      <c r="M68" s="110" t="s">
        <v>276</v>
      </c>
      <c r="N68" s="110" t="s">
        <v>277</v>
      </c>
      <c r="O68" s="110" t="s">
        <v>278</v>
      </c>
      <c r="P68" s="110" t="s">
        <v>215</v>
      </c>
      <c r="Q68" s="110" t="s">
        <v>216</v>
      </c>
    </row>
    <row r="69" spans="1:17" x14ac:dyDescent="0.25">
      <c r="A69" s="106" t="s">
        <v>286</v>
      </c>
      <c r="B69" s="110" t="s">
        <v>272</v>
      </c>
      <c r="C69" s="110"/>
      <c r="D69" s="110" t="s">
        <v>356</v>
      </c>
      <c r="E69" s="110"/>
      <c r="F69" s="110" t="s">
        <v>199</v>
      </c>
      <c r="G69" s="110" t="s">
        <v>274</v>
      </c>
      <c r="H69" s="110" t="s">
        <v>201</v>
      </c>
      <c r="I69" s="110" t="s">
        <v>243</v>
      </c>
      <c r="J69" s="110" t="s">
        <v>212</v>
      </c>
      <c r="K69" s="110" t="s">
        <v>202</v>
      </c>
      <c r="L69" s="110" t="s">
        <v>275</v>
      </c>
      <c r="M69" s="110" t="s">
        <v>276</v>
      </c>
      <c r="N69" s="110" t="s">
        <v>277</v>
      </c>
      <c r="O69" s="110" t="s">
        <v>278</v>
      </c>
      <c r="P69" s="110" t="s">
        <v>215</v>
      </c>
      <c r="Q69" s="110"/>
    </row>
    <row r="70" spans="1:17" x14ac:dyDescent="0.25">
      <c r="A70" s="106" t="s">
        <v>287</v>
      </c>
      <c r="B70" s="110" t="s">
        <v>272</v>
      </c>
      <c r="C70" s="110"/>
      <c r="D70" s="110" t="s">
        <v>356</v>
      </c>
      <c r="E70" s="110"/>
      <c r="F70" s="110" t="s">
        <v>199</v>
      </c>
      <c r="G70" s="110" t="s">
        <v>274</v>
      </c>
      <c r="H70" s="110" t="s">
        <v>201</v>
      </c>
      <c r="I70" s="110" t="s">
        <v>243</v>
      </c>
      <c r="J70" s="110" t="s">
        <v>212</v>
      </c>
      <c r="K70" s="110" t="s">
        <v>202</v>
      </c>
      <c r="L70" s="110" t="s">
        <v>275</v>
      </c>
      <c r="M70" s="110" t="s">
        <v>276</v>
      </c>
      <c r="N70" s="110" t="s">
        <v>277</v>
      </c>
      <c r="O70" s="110" t="s">
        <v>278</v>
      </c>
      <c r="P70" s="110" t="s">
        <v>215</v>
      </c>
      <c r="Q70" s="110" t="s">
        <v>216</v>
      </c>
    </row>
    <row r="71" spans="1:17" x14ac:dyDescent="0.25">
      <c r="A71" s="106" t="s">
        <v>288</v>
      </c>
      <c r="B71" s="110" t="s">
        <v>272</v>
      </c>
      <c r="C71" s="110"/>
      <c r="D71" s="110" t="s">
        <v>356</v>
      </c>
      <c r="E71" s="110"/>
      <c r="F71" s="110" t="s">
        <v>199</v>
      </c>
      <c r="G71" s="110" t="s">
        <v>274</v>
      </c>
      <c r="H71" s="110" t="s">
        <v>201</v>
      </c>
      <c r="I71" s="110" t="s">
        <v>243</v>
      </c>
      <c r="J71" s="110" t="s">
        <v>212</v>
      </c>
      <c r="K71" s="110" t="s">
        <v>202</v>
      </c>
      <c r="L71" s="110" t="s">
        <v>275</v>
      </c>
      <c r="M71" s="110" t="s">
        <v>276</v>
      </c>
      <c r="N71" s="110" t="s">
        <v>277</v>
      </c>
      <c r="O71" s="110" t="s">
        <v>278</v>
      </c>
      <c r="P71" s="110" t="s">
        <v>215</v>
      </c>
      <c r="Q71" s="110"/>
    </row>
    <row r="72" spans="1:17" x14ac:dyDescent="0.25">
      <c r="A72" s="106" t="s">
        <v>289</v>
      </c>
      <c r="B72" s="110" t="s">
        <v>272</v>
      </c>
      <c r="C72" s="110" t="s">
        <v>219</v>
      </c>
      <c r="D72" s="110" t="s">
        <v>356</v>
      </c>
      <c r="E72" s="110"/>
      <c r="F72" s="110" t="s">
        <v>199</v>
      </c>
      <c r="G72" s="110" t="s">
        <v>274</v>
      </c>
      <c r="H72" s="110" t="s">
        <v>201</v>
      </c>
      <c r="I72" s="110" t="s">
        <v>243</v>
      </c>
      <c r="J72" s="110" t="s">
        <v>212</v>
      </c>
      <c r="K72" s="110" t="s">
        <v>202</v>
      </c>
      <c r="L72" s="110" t="s">
        <v>275</v>
      </c>
      <c r="M72" s="110" t="s">
        <v>276</v>
      </c>
      <c r="N72" s="110" t="s">
        <v>277</v>
      </c>
      <c r="O72" s="110" t="s">
        <v>278</v>
      </c>
      <c r="P72" s="110" t="s">
        <v>215</v>
      </c>
      <c r="Q72" s="110" t="s">
        <v>216</v>
      </c>
    </row>
    <row r="73" spans="1:17" x14ac:dyDescent="0.25">
      <c r="A73" s="106" t="s">
        <v>290</v>
      </c>
      <c r="B73" s="110" t="s">
        <v>272</v>
      </c>
      <c r="C73" s="110" t="s">
        <v>219</v>
      </c>
      <c r="D73" s="110" t="s">
        <v>356</v>
      </c>
      <c r="E73" s="110"/>
      <c r="F73" s="110" t="s">
        <v>199</v>
      </c>
      <c r="G73" s="110" t="s">
        <v>274</v>
      </c>
      <c r="H73" s="110" t="s">
        <v>201</v>
      </c>
      <c r="I73" s="110" t="s">
        <v>243</v>
      </c>
      <c r="J73" s="110" t="s">
        <v>212</v>
      </c>
      <c r="K73" s="110" t="s">
        <v>202</v>
      </c>
      <c r="L73" s="110" t="s">
        <v>275</v>
      </c>
      <c r="M73" s="110" t="s">
        <v>276</v>
      </c>
      <c r="N73" s="110" t="s">
        <v>277</v>
      </c>
      <c r="O73" s="110" t="s">
        <v>278</v>
      </c>
      <c r="P73" s="110" t="s">
        <v>215</v>
      </c>
      <c r="Q73" s="110" t="s">
        <v>216</v>
      </c>
    </row>
    <row r="74" spans="1:17" x14ac:dyDescent="0.25">
      <c r="A74" s="106" t="s">
        <v>291</v>
      </c>
      <c r="B74" s="110" t="s">
        <v>272</v>
      </c>
      <c r="C74" s="110" t="s">
        <v>219</v>
      </c>
      <c r="D74" s="110" t="s">
        <v>356</v>
      </c>
      <c r="E74" s="110" t="s">
        <v>210</v>
      </c>
      <c r="F74" s="110" t="s">
        <v>199</v>
      </c>
      <c r="G74" s="110" t="s">
        <v>274</v>
      </c>
      <c r="H74" s="110" t="s">
        <v>201</v>
      </c>
      <c r="I74" s="110" t="s">
        <v>243</v>
      </c>
      <c r="J74" s="110" t="s">
        <v>212</v>
      </c>
      <c r="K74" s="110" t="s">
        <v>202</v>
      </c>
      <c r="L74" s="110" t="s">
        <v>275</v>
      </c>
      <c r="M74" s="110" t="s">
        <v>276</v>
      </c>
      <c r="N74" s="110" t="s">
        <v>277</v>
      </c>
      <c r="O74" s="110" t="s">
        <v>278</v>
      </c>
      <c r="P74" s="110" t="s">
        <v>215</v>
      </c>
      <c r="Q74" s="110" t="s">
        <v>216</v>
      </c>
    </row>
    <row r="75" spans="1:17" x14ac:dyDescent="0.25">
      <c r="A75" s="106" t="s">
        <v>292</v>
      </c>
      <c r="B75" s="110" t="s">
        <v>272</v>
      </c>
      <c r="C75" s="110" t="s">
        <v>219</v>
      </c>
      <c r="D75" s="110" t="s">
        <v>356</v>
      </c>
      <c r="E75" s="110" t="s">
        <v>210</v>
      </c>
      <c r="F75" s="110" t="s">
        <v>199</v>
      </c>
      <c r="G75" s="110" t="s">
        <v>274</v>
      </c>
      <c r="H75" s="110" t="s">
        <v>201</v>
      </c>
      <c r="I75" s="110" t="s">
        <v>243</v>
      </c>
      <c r="J75" s="110" t="s">
        <v>212</v>
      </c>
      <c r="K75" s="110" t="s">
        <v>202</v>
      </c>
      <c r="L75" s="110" t="s">
        <v>275</v>
      </c>
      <c r="M75" s="110" t="s">
        <v>276</v>
      </c>
      <c r="N75" s="110" t="s">
        <v>277</v>
      </c>
      <c r="O75" s="110" t="s">
        <v>278</v>
      </c>
      <c r="P75" s="110" t="s">
        <v>215</v>
      </c>
      <c r="Q75" s="110" t="s">
        <v>216</v>
      </c>
    </row>
    <row r="76" spans="1:17" x14ac:dyDescent="0.25">
      <c r="A76" s="106" t="s">
        <v>293</v>
      </c>
      <c r="B76" s="110" t="s">
        <v>272</v>
      </c>
      <c r="C76" s="110" t="s">
        <v>219</v>
      </c>
      <c r="D76" s="110" t="s">
        <v>356</v>
      </c>
      <c r="E76" s="110"/>
      <c r="F76" s="110" t="s">
        <v>199</v>
      </c>
      <c r="G76" s="110" t="s">
        <v>274</v>
      </c>
      <c r="H76" s="110" t="s">
        <v>201</v>
      </c>
      <c r="I76" s="110" t="s">
        <v>243</v>
      </c>
      <c r="J76" s="110" t="s">
        <v>212</v>
      </c>
      <c r="K76" s="110" t="s">
        <v>202</v>
      </c>
      <c r="L76" s="110" t="s">
        <v>275</v>
      </c>
      <c r="M76" s="110" t="s">
        <v>276</v>
      </c>
      <c r="N76" s="110" t="s">
        <v>277</v>
      </c>
      <c r="O76" s="110" t="s">
        <v>278</v>
      </c>
      <c r="P76" s="110" t="s">
        <v>215</v>
      </c>
      <c r="Q76" s="110" t="s">
        <v>216</v>
      </c>
    </row>
    <row r="77" spans="1:17" x14ac:dyDescent="0.25">
      <c r="A77" s="106" t="s">
        <v>294</v>
      </c>
      <c r="B77" s="110" t="s">
        <v>272</v>
      </c>
      <c r="C77" s="110" t="s">
        <v>219</v>
      </c>
      <c r="D77" s="110" t="s">
        <v>356</v>
      </c>
      <c r="E77" s="110"/>
      <c r="F77" s="110" t="s">
        <v>199</v>
      </c>
      <c r="G77" s="110" t="s">
        <v>274</v>
      </c>
      <c r="H77" s="110" t="s">
        <v>201</v>
      </c>
      <c r="I77" s="110" t="s">
        <v>243</v>
      </c>
      <c r="J77" s="110" t="s">
        <v>212</v>
      </c>
      <c r="K77" s="110" t="s">
        <v>202</v>
      </c>
      <c r="L77" s="110" t="s">
        <v>275</v>
      </c>
      <c r="M77" s="110" t="s">
        <v>276</v>
      </c>
      <c r="N77" s="110" t="s">
        <v>277</v>
      </c>
      <c r="O77" s="110" t="s">
        <v>278</v>
      </c>
      <c r="P77" s="110" t="s">
        <v>215</v>
      </c>
      <c r="Q77" s="110" t="s">
        <v>216</v>
      </c>
    </row>
    <row r="78" spans="1:17" x14ac:dyDescent="0.25">
      <c r="A78" s="106" t="s">
        <v>295</v>
      </c>
      <c r="B78" s="110" t="s">
        <v>272</v>
      </c>
      <c r="C78" s="110" t="s">
        <v>219</v>
      </c>
      <c r="D78" s="110" t="s">
        <v>356</v>
      </c>
      <c r="E78" s="110"/>
      <c r="F78" s="110" t="s">
        <v>199</v>
      </c>
      <c r="G78" s="110" t="s">
        <v>274</v>
      </c>
      <c r="H78" s="110" t="s">
        <v>201</v>
      </c>
      <c r="I78" s="110" t="s">
        <v>243</v>
      </c>
      <c r="J78" s="110" t="s">
        <v>212</v>
      </c>
      <c r="K78" s="110" t="s">
        <v>202</v>
      </c>
      <c r="L78" s="110" t="s">
        <v>275</v>
      </c>
      <c r="M78" s="110" t="s">
        <v>276</v>
      </c>
      <c r="N78" s="110" t="s">
        <v>277</v>
      </c>
      <c r="O78" s="110" t="s">
        <v>278</v>
      </c>
      <c r="P78" s="110" t="s">
        <v>215</v>
      </c>
      <c r="Q78" s="110" t="s">
        <v>216</v>
      </c>
    </row>
    <row r="79" spans="1:17" x14ac:dyDescent="0.25">
      <c r="A79" s="106" t="s">
        <v>296</v>
      </c>
      <c r="B79" s="110" t="s">
        <v>272</v>
      </c>
      <c r="C79" s="110" t="s">
        <v>219</v>
      </c>
      <c r="D79" s="110" t="s">
        <v>356</v>
      </c>
      <c r="E79" s="110" t="s">
        <v>210</v>
      </c>
      <c r="F79" s="110" t="s">
        <v>199</v>
      </c>
      <c r="G79" s="110" t="s">
        <v>274</v>
      </c>
      <c r="H79" s="110" t="s">
        <v>201</v>
      </c>
      <c r="I79" s="110" t="s">
        <v>243</v>
      </c>
      <c r="J79" s="110" t="s">
        <v>212</v>
      </c>
      <c r="K79" s="110" t="s">
        <v>202</v>
      </c>
      <c r="L79" s="110" t="s">
        <v>275</v>
      </c>
      <c r="M79" s="110" t="s">
        <v>276</v>
      </c>
      <c r="N79" s="110" t="s">
        <v>277</v>
      </c>
      <c r="O79" s="110" t="s">
        <v>278</v>
      </c>
      <c r="P79" s="110" t="s">
        <v>215</v>
      </c>
      <c r="Q79" s="110" t="s">
        <v>216</v>
      </c>
    </row>
    <row r="80" spans="1:17" x14ac:dyDescent="0.25">
      <c r="A80" s="106" t="s">
        <v>297</v>
      </c>
      <c r="B80" s="110" t="s">
        <v>272</v>
      </c>
      <c r="C80" s="110" t="s">
        <v>219</v>
      </c>
      <c r="D80" s="110" t="s">
        <v>356</v>
      </c>
      <c r="E80" s="110"/>
      <c r="F80" s="110" t="s">
        <v>199</v>
      </c>
      <c r="G80" s="110" t="s">
        <v>274</v>
      </c>
      <c r="H80" s="110" t="s">
        <v>201</v>
      </c>
      <c r="I80" s="110" t="s">
        <v>243</v>
      </c>
      <c r="J80" s="110" t="s">
        <v>212</v>
      </c>
      <c r="K80" s="110" t="s">
        <v>202</v>
      </c>
      <c r="L80" s="110" t="s">
        <v>275</v>
      </c>
      <c r="M80" s="110" t="s">
        <v>276</v>
      </c>
      <c r="N80" s="110" t="s">
        <v>277</v>
      </c>
      <c r="O80" s="110" t="s">
        <v>278</v>
      </c>
      <c r="P80" s="110" t="s">
        <v>215</v>
      </c>
      <c r="Q80" s="110" t="s">
        <v>216</v>
      </c>
    </row>
    <row r="81" spans="1:17" x14ac:dyDescent="0.25">
      <c r="A81" s="106" t="s">
        <v>298</v>
      </c>
      <c r="B81" s="110" t="s">
        <v>272</v>
      </c>
      <c r="C81" s="110" t="s">
        <v>219</v>
      </c>
      <c r="D81" s="110" t="s">
        <v>356</v>
      </c>
      <c r="E81" s="110" t="s">
        <v>210</v>
      </c>
      <c r="F81" s="110" t="s">
        <v>199</v>
      </c>
      <c r="G81" s="110" t="s">
        <v>274</v>
      </c>
      <c r="H81" s="110" t="s">
        <v>201</v>
      </c>
      <c r="I81" s="110" t="s">
        <v>243</v>
      </c>
      <c r="J81" s="110" t="s">
        <v>212</v>
      </c>
      <c r="K81" s="110" t="s">
        <v>202</v>
      </c>
      <c r="L81" s="110" t="s">
        <v>275</v>
      </c>
      <c r="M81" s="110" t="s">
        <v>276</v>
      </c>
      <c r="N81" s="110" t="s">
        <v>277</v>
      </c>
      <c r="O81" s="110" t="s">
        <v>278</v>
      </c>
      <c r="P81" s="110" t="s">
        <v>215</v>
      </c>
      <c r="Q81" s="110" t="s">
        <v>216</v>
      </c>
    </row>
    <row r="82" spans="1:17" x14ac:dyDescent="0.25">
      <c r="A82" s="106" t="s">
        <v>299</v>
      </c>
      <c r="B82" s="110" t="s">
        <v>273</v>
      </c>
      <c r="C82" s="110" t="s">
        <v>273</v>
      </c>
      <c r="D82" s="110" t="s">
        <v>356</v>
      </c>
      <c r="E82" s="110"/>
      <c r="F82" s="110" t="s">
        <v>199</v>
      </c>
      <c r="G82" s="110" t="s">
        <v>201</v>
      </c>
      <c r="H82" s="110" t="s">
        <v>201</v>
      </c>
      <c r="I82" s="110" t="s">
        <v>201</v>
      </c>
      <c r="J82" s="110" t="s">
        <v>201</v>
      </c>
      <c r="K82" s="110" t="s">
        <v>201</v>
      </c>
      <c r="L82" s="110" t="s">
        <v>201</v>
      </c>
      <c r="M82" s="110" t="s">
        <v>278</v>
      </c>
      <c r="N82" s="110" t="s">
        <v>278</v>
      </c>
      <c r="O82" s="110" t="s">
        <v>278</v>
      </c>
      <c r="P82" s="110" t="s">
        <v>278</v>
      </c>
      <c r="Q82" s="110" t="s">
        <v>273</v>
      </c>
    </row>
    <row r="83" spans="1:17" x14ac:dyDescent="0.25">
      <c r="A83" s="106" t="s">
        <v>300</v>
      </c>
      <c r="B83" s="110" t="s">
        <v>272</v>
      </c>
      <c r="C83" s="110" t="s">
        <v>219</v>
      </c>
      <c r="D83" s="110" t="s">
        <v>356</v>
      </c>
      <c r="E83" s="110" t="s">
        <v>210</v>
      </c>
      <c r="F83" s="110" t="s">
        <v>199</v>
      </c>
      <c r="G83" s="110" t="s">
        <v>274</v>
      </c>
      <c r="H83" s="110" t="s">
        <v>201</v>
      </c>
      <c r="I83" s="110" t="s">
        <v>243</v>
      </c>
      <c r="J83" s="110" t="s">
        <v>212</v>
      </c>
      <c r="K83" s="110" t="s">
        <v>202</v>
      </c>
      <c r="L83" s="110" t="s">
        <v>275</v>
      </c>
      <c r="M83" s="110" t="s">
        <v>276</v>
      </c>
      <c r="N83" s="110" t="s">
        <v>277</v>
      </c>
      <c r="O83" s="110" t="s">
        <v>278</v>
      </c>
      <c r="P83" s="110" t="s">
        <v>215</v>
      </c>
      <c r="Q83" s="110"/>
    </row>
    <row r="84" spans="1:17" ht="15.75" thickBot="1" x14ac:dyDescent="0.3">
      <c r="A84" s="113" t="s">
        <v>301</v>
      </c>
      <c r="B84" s="114" t="s">
        <v>272</v>
      </c>
      <c r="C84" s="114" t="s">
        <v>219</v>
      </c>
      <c r="D84" s="114" t="s">
        <v>302</v>
      </c>
      <c r="E84" s="114" t="s">
        <v>210</v>
      </c>
      <c r="F84" s="114" t="s">
        <v>199</v>
      </c>
      <c r="G84" s="114" t="s">
        <v>274</v>
      </c>
      <c r="H84" s="114" t="s">
        <v>201</v>
      </c>
      <c r="I84" s="114" t="s">
        <v>243</v>
      </c>
      <c r="J84" s="114" t="s">
        <v>212</v>
      </c>
      <c r="K84" s="114" t="s">
        <v>202</v>
      </c>
      <c r="L84" s="114" t="s">
        <v>213</v>
      </c>
      <c r="M84" s="114" t="s">
        <v>276</v>
      </c>
      <c r="N84" s="114" t="s">
        <v>277</v>
      </c>
      <c r="O84" s="114" t="s">
        <v>278</v>
      </c>
      <c r="P84" s="114" t="s">
        <v>215</v>
      </c>
      <c r="Q84" s="114" t="s">
        <v>216</v>
      </c>
    </row>
    <row r="85" spans="1:17" s="115" customFormat="1" ht="16.5" thickBot="1" x14ac:dyDescent="0.25">
      <c r="A85" s="244" t="s">
        <v>303</v>
      </c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6"/>
    </row>
    <row r="86" spans="1:17" s="115" customFormat="1" x14ac:dyDescent="0.2">
      <c r="A86" s="103" t="s">
        <v>304</v>
      </c>
      <c r="B86" s="116" t="s">
        <v>305</v>
      </c>
      <c r="C86" s="116" t="s">
        <v>306</v>
      </c>
      <c r="D86" s="116" t="s">
        <v>305</v>
      </c>
      <c r="E86" s="116" t="s">
        <v>306</v>
      </c>
      <c r="F86" s="116" t="s">
        <v>305</v>
      </c>
      <c r="G86" s="116" t="s">
        <v>305</v>
      </c>
      <c r="H86" s="116" t="s">
        <v>305</v>
      </c>
      <c r="I86" s="116" t="s">
        <v>305</v>
      </c>
      <c r="J86" s="116" t="s">
        <v>305</v>
      </c>
      <c r="K86" s="116" t="s">
        <v>305</v>
      </c>
      <c r="L86" s="116" t="s">
        <v>305</v>
      </c>
      <c r="M86" s="116" t="s">
        <v>305</v>
      </c>
      <c r="N86" s="116" t="s">
        <v>305</v>
      </c>
      <c r="O86" s="116" t="s">
        <v>305</v>
      </c>
      <c r="P86" s="116" t="s">
        <v>305</v>
      </c>
      <c r="Q86" s="116" t="s">
        <v>306</v>
      </c>
    </row>
    <row r="87" spans="1:17" s="115" customFormat="1" x14ac:dyDescent="0.2">
      <c r="A87" s="106" t="s">
        <v>307</v>
      </c>
      <c r="B87" s="117"/>
      <c r="C87" s="117"/>
      <c r="D87" s="117" t="s">
        <v>305</v>
      </c>
      <c r="E87" s="117"/>
      <c r="F87" s="117"/>
      <c r="G87" s="117"/>
      <c r="H87" s="117"/>
      <c r="I87" s="117"/>
      <c r="J87" s="117"/>
      <c r="K87" s="117" t="s">
        <v>305</v>
      </c>
      <c r="L87" s="117"/>
      <c r="M87" s="117" t="s">
        <v>305</v>
      </c>
      <c r="N87" s="117"/>
      <c r="O87" s="117" t="s">
        <v>305</v>
      </c>
      <c r="P87" s="117"/>
      <c r="Q87" s="117" t="s">
        <v>306</v>
      </c>
    </row>
    <row r="88" spans="1:17" s="115" customFormat="1" x14ac:dyDescent="0.2">
      <c r="A88" s="106" t="s">
        <v>308</v>
      </c>
      <c r="B88" s="117"/>
      <c r="C88" s="117" t="s">
        <v>306</v>
      </c>
      <c r="D88" s="117" t="s">
        <v>305</v>
      </c>
      <c r="E88" s="117"/>
      <c r="F88" s="117"/>
      <c r="G88" s="117"/>
      <c r="H88" s="117"/>
      <c r="I88" s="117"/>
      <c r="J88" s="117"/>
      <c r="K88" s="117" t="s">
        <v>305</v>
      </c>
      <c r="L88" s="117"/>
      <c r="M88" s="117"/>
      <c r="N88" s="117"/>
      <c r="O88" s="117" t="s">
        <v>305</v>
      </c>
      <c r="P88" s="117"/>
      <c r="Q88" s="117" t="s">
        <v>306</v>
      </c>
    </row>
    <row r="89" spans="1:17" s="115" customFormat="1" x14ac:dyDescent="0.2">
      <c r="A89" s="106" t="s">
        <v>309</v>
      </c>
      <c r="B89" s="117"/>
      <c r="C89" s="117" t="s">
        <v>306</v>
      </c>
      <c r="D89" s="117" t="s">
        <v>305</v>
      </c>
      <c r="E89" s="117" t="s">
        <v>306</v>
      </c>
      <c r="F89" s="117" t="s">
        <v>305</v>
      </c>
      <c r="G89" s="117"/>
      <c r="H89" s="117" t="s">
        <v>305</v>
      </c>
      <c r="I89" s="117"/>
      <c r="J89" s="117" t="s">
        <v>305</v>
      </c>
      <c r="K89" s="117" t="s">
        <v>305</v>
      </c>
      <c r="L89" s="117"/>
      <c r="M89" s="117" t="s">
        <v>305</v>
      </c>
      <c r="N89" s="117" t="s">
        <v>305</v>
      </c>
      <c r="O89" s="117" t="s">
        <v>305</v>
      </c>
      <c r="P89" s="117" t="s">
        <v>305</v>
      </c>
      <c r="Q89" s="117" t="s">
        <v>306</v>
      </c>
    </row>
    <row r="90" spans="1:17" s="115" customFormat="1" x14ac:dyDescent="0.2">
      <c r="A90" s="106" t="s">
        <v>310</v>
      </c>
      <c r="B90" s="117"/>
      <c r="C90" s="117" t="s">
        <v>306</v>
      </c>
      <c r="D90" s="117" t="s">
        <v>305</v>
      </c>
      <c r="E90" s="117"/>
      <c r="F90" s="117" t="s">
        <v>305</v>
      </c>
      <c r="G90" s="117" t="s">
        <v>305</v>
      </c>
      <c r="H90" s="117" t="s">
        <v>305</v>
      </c>
      <c r="I90" s="117" t="s">
        <v>305</v>
      </c>
      <c r="J90" s="117"/>
      <c r="K90" s="117" t="s">
        <v>305</v>
      </c>
      <c r="L90" s="117"/>
      <c r="M90" s="117" t="s">
        <v>305</v>
      </c>
      <c r="N90" s="117"/>
      <c r="O90" s="117" t="s">
        <v>305</v>
      </c>
      <c r="P90" s="117"/>
      <c r="Q90" s="117"/>
    </row>
    <row r="91" spans="1:17" s="115" customFormat="1" x14ac:dyDescent="0.2">
      <c r="A91" s="106" t="s">
        <v>311</v>
      </c>
      <c r="B91" s="117" t="s">
        <v>305</v>
      </c>
      <c r="C91" s="117" t="s">
        <v>306</v>
      </c>
      <c r="D91" s="117" t="s">
        <v>305</v>
      </c>
      <c r="E91" s="117"/>
      <c r="F91" s="117" t="s">
        <v>305</v>
      </c>
      <c r="G91" s="117" t="s">
        <v>305</v>
      </c>
      <c r="H91" s="117" t="s">
        <v>305</v>
      </c>
      <c r="I91" s="117" t="s">
        <v>305</v>
      </c>
      <c r="J91" s="117" t="s">
        <v>305</v>
      </c>
      <c r="K91" s="117" t="s">
        <v>305</v>
      </c>
      <c r="L91" s="117"/>
      <c r="M91" s="117" t="s">
        <v>305</v>
      </c>
      <c r="N91" s="117"/>
      <c r="O91" s="117" t="s">
        <v>305</v>
      </c>
      <c r="P91" s="117"/>
      <c r="Q91" s="117" t="s">
        <v>306</v>
      </c>
    </row>
    <row r="92" spans="1:17" s="115" customFormat="1" x14ac:dyDescent="0.2">
      <c r="A92" s="106" t="s">
        <v>312</v>
      </c>
      <c r="B92" s="117"/>
      <c r="C92" s="117" t="s">
        <v>306</v>
      </c>
      <c r="D92" s="117" t="s">
        <v>305</v>
      </c>
      <c r="E92" s="117"/>
      <c r="F92" s="117"/>
      <c r="G92" s="117"/>
      <c r="H92" s="117"/>
      <c r="I92" s="117"/>
      <c r="J92" s="117"/>
      <c r="K92" s="117" t="s">
        <v>305</v>
      </c>
      <c r="L92" s="117"/>
      <c r="M92" s="117" t="s">
        <v>305</v>
      </c>
      <c r="N92" s="117"/>
      <c r="O92" s="117" t="s">
        <v>305</v>
      </c>
      <c r="P92" s="117" t="s">
        <v>305</v>
      </c>
      <c r="Q92" s="117" t="s">
        <v>306</v>
      </c>
    </row>
    <row r="93" spans="1:17" s="115" customFormat="1" x14ac:dyDescent="0.2">
      <c r="A93" s="106" t="s">
        <v>313</v>
      </c>
      <c r="B93" s="117" t="s">
        <v>305</v>
      </c>
      <c r="C93" s="117" t="s">
        <v>306</v>
      </c>
      <c r="D93" s="117" t="s">
        <v>305</v>
      </c>
      <c r="E93" s="117" t="s">
        <v>306</v>
      </c>
      <c r="F93" s="117" t="s">
        <v>305</v>
      </c>
      <c r="G93" s="117"/>
      <c r="H93" s="117"/>
      <c r="I93" s="117"/>
      <c r="J93" s="117" t="s">
        <v>305</v>
      </c>
      <c r="K93" s="117" t="s">
        <v>305</v>
      </c>
      <c r="L93" s="117"/>
      <c r="M93" s="117"/>
      <c r="N93" s="117" t="s">
        <v>305</v>
      </c>
      <c r="O93" s="117" t="s">
        <v>305</v>
      </c>
      <c r="P93" s="117" t="s">
        <v>305</v>
      </c>
      <c r="Q93" s="117"/>
    </row>
    <row r="94" spans="1:17" s="115" customFormat="1" x14ac:dyDescent="0.2">
      <c r="A94" s="106" t="s">
        <v>314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 t="s">
        <v>305</v>
      </c>
      <c r="L94" s="117"/>
      <c r="M94" s="117"/>
      <c r="N94" s="117"/>
      <c r="O94" s="117" t="s">
        <v>305</v>
      </c>
      <c r="P94" s="117"/>
      <c r="Q94" s="117" t="s">
        <v>306</v>
      </c>
    </row>
    <row r="95" spans="1:17" s="115" customFormat="1" x14ac:dyDescent="0.2">
      <c r="A95" s="106" t="s">
        <v>315</v>
      </c>
      <c r="B95" s="117"/>
      <c r="C95" s="117"/>
      <c r="D95" s="117" t="s">
        <v>305</v>
      </c>
      <c r="E95" s="117"/>
      <c r="F95" s="117"/>
      <c r="G95" s="117"/>
      <c r="H95" s="117"/>
      <c r="I95" s="117"/>
      <c r="J95" s="117"/>
      <c r="K95" s="117" t="s">
        <v>305</v>
      </c>
      <c r="L95" s="117"/>
      <c r="M95" s="117"/>
      <c r="N95" s="117" t="s">
        <v>305</v>
      </c>
      <c r="O95" s="117" t="s">
        <v>305</v>
      </c>
      <c r="P95" s="117"/>
      <c r="Q95" s="117"/>
    </row>
    <row r="96" spans="1:17" s="115" customFormat="1" x14ac:dyDescent="0.2">
      <c r="A96" s="106" t="s">
        <v>316</v>
      </c>
      <c r="B96" s="117" t="s">
        <v>305</v>
      </c>
      <c r="C96" s="117" t="s">
        <v>306</v>
      </c>
      <c r="D96" s="117" t="s">
        <v>305</v>
      </c>
      <c r="E96" s="117" t="s">
        <v>306</v>
      </c>
      <c r="F96" s="117" t="s">
        <v>305</v>
      </c>
      <c r="G96" s="117" t="s">
        <v>305</v>
      </c>
      <c r="H96" s="117" t="s">
        <v>305</v>
      </c>
      <c r="I96" s="117" t="s">
        <v>305</v>
      </c>
      <c r="J96" s="117" t="s">
        <v>305</v>
      </c>
      <c r="K96" s="117" t="s">
        <v>305</v>
      </c>
      <c r="L96" s="117"/>
      <c r="M96" s="117" t="s">
        <v>305</v>
      </c>
      <c r="N96" s="117" t="s">
        <v>305</v>
      </c>
      <c r="O96" s="117" t="s">
        <v>305</v>
      </c>
      <c r="P96" s="117" t="s">
        <v>305</v>
      </c>
      <c r="Q96" s="117" t="s">
        <v>306</v>
      </c>
    </row>
    <row r="97" spans="1:17" s="115" customFormat="1" x14ac:dyDescent="0.2">
      <c r="A97" s="106" t="s">
        <v>317</v>
      </c>
      <c r="B97" s="117"/>
      <c r="C97" s="117" t="s">
        <v>306</v>
      </c>
      <c r="D97" s="117" t="s">
        <v>305</v>
      </c>
      <c r="E97" s="117"/>
      <c r="F97" s="117"/>
      <c r="G97" s="117" t="s">
        <v>305</v>
      </c>
      <c r="H97" s="117" t="s">
        <v>305</v>
      </c>
      <c r="I97" s="117"/>
      <c r="J97" s="117"/>
      <c r="K97" s="117" t="s">
        <v>305</v>
      </c>
      <c r="L97" s="117"/>
      <c r="M97" s="117" t="s">
        <v>305</v>
      </c>
      <c r="N97" s="117"/>
      <c r="O97" s="117" t="s">
        <v>305</v>
      </c>
      <c r="P97" s="117"/>
      <c r="Q97" s="117" t="s">
        <v>306</v>
      </c>
    </row>
    <row r="98" spans="1:17" s="115" customFormat="1" x14ac:dyDescent="0.2">
      <c r="A98" s="106" t="s">
        <v>318</v>
      </c>
      <c r="B98" s="117"/>
      <c r="C98" s="117"/>
      <c r="D98" s="117" t="s">
        <v>305</v>
      </c>
      <c r="E98" s="117"/>
      <c r="F98" s="117"/>
      <c r="G98" s="117"/>
      <c r="H98" s="117"/>
      <c r="I98" s="117"/>
      <c r="J98" s="117"/>
      <c r="K98" s="117" t="s">
        <v>305</v>
      </c>
      <c r="L98" s="117"/>
      <c r="M98" s="117" t="s">
        <v>305</v>
      </c>
      <c r="N98" s="117"/>
      <c r="O98" s="117" t="s">
        <v>305</v>
      </c>
      <c r="P98" s="117"/>
      <c r="Q98" s="117"/>
    </row>
    <row r="99" spans="1:17" s="115" customFormat="1" x14ac:dyDescent="0.2">
      <c r="A99" s="106" t="s">
        <v>319</v>
      </c>
      <c r="B99" s="117"/>
      <c r="C99" s="117"/>
      <c r="D99" s="117" t="s">
        <v>305</v>
      </c>
      <c r="E99" s="117"/>
      <c r="F99" s="117" t="s">
        <v>305</v>
      </c>
      <c r="G99" s="117" t="s">
        <v>305</v>
      </c>
      <c r="H99" s="117" t="s">
        <v>305</v>
      </c>
      <c r="I99" s="117" t="s">
        <v>305</v>
      </c>
      <c r="J99" s="117"/>
      <c r="K99" s="117" t="s">
        <v>305</v>
      </c>
      <c r="L99" s="117"/>
      <c r="M99" s="117" t="s">
        <v>305</v>
      </c>
      <c r="N99" s="117"/>
      <c r="O99" s="117" t="s">
        <v>305</v>
      </c>
      <c r="P99" s="117"/>
      <c r="Q99" s="117" t="s">
        <v>306</v>
      </c>
    </row>
    <row r="100" spans="1:17" s="115" customFormat="1" x14ac:dyDescent="0.2">
      <c r="A100" s="106" t="s">
        <v>320</v>
      </c>
      <c r="B100" s="117"/>
      <c r="C100" s="117" t="s">
        <v>306</v>
      </c>
      <c r="D100" s="117" t="s">
        <v>305</v>
      </c>
      <c r="E100" s="117"/>
      <c r="F100" s="117"/>
      <c r="G100" s="117"/>
      <c r="H100" s="117"/>
      <c r="I100" s="117"/>
      <c r="J100" s="117"/>
      <c r="K100" s="117" t="s">
        <v>305</v>
      </c>
      <c r="L100" s="117"/>
      <c r="M100" s="117" t="s">
        <v>305</v>
      </c>
      <c r="N100" s="117"/>
      <c r="O100" s="117" t="s">
        <v>305</v>
      </c>
      <c r="P100" s="117"/>
      <c r="Q100" s="117" t="s">
        <v>306</v>
      </c>
    </row>
    <row r="101" spans="1:17" s="115" customFormat="1" x14ac:dyDescent="0.2">
      <c r="A101" s="106" t="s">
        <v>321</v>
      </c>
      <c r="B101" s="117" t="s">
        <v>305</v>
      </c>
      <c r="C101" s="117" t="s">
        <v>306</v>
      </c>
      <c r="D101" s="117" t="s">
        <v>305</v>
      </c>
      <c r="E101" s="117" t="s">
        <v>306</v>
      </c>
      <c r="F101" s="117" t="s">
        <v>305</v>
      </c>
      <c r="G101" s="117" t="s">
        <v>305</v>
      </c>
      <c r="H101" s="117" t="s">
        <v>305</v>
      </c>
      <c r="I101" s="117" t="s">
        <v>305</v>
      </c>
      <c r="J101" s="117" t="s">
        <v>305</v>
      </c>
      <c r="K101" s="117" t="s">
        <v>305</v>
      </c>
      <c r="L101" s="117" t="s">
        <v>305</v>
      </c>
      <c r="M101" s="117" t="s">
        <v>305</v>
      </c>
      <c r="N101" s="117" t="s">
        <v>305</v>
      </c>
      <c r="O101" s="117" t="s">
        <v>305</v>
      </c>
      <c r="P101" s="117" t="s">
        <v>305</v>
      </c>
      <c r="Q101" s="117" t="s">
        <v>306</v>
      </c>
    </row>
    <row r="102" spans="1:17" s="115" customFormat="1" x14ac:dyDescent="0.2">
      <c r="A102" s="106" t="s">
        <v>322</v>
      </c>
      <c r="B102" s="117"/>
      <c r="C102" s="117"/>
      <c r="D102" s="117" t="s">
        <v>305</v>
      </c>
      <c r="E102" s="117" t="s">
        <v>306</v>
      </c>
      <c r="F102" s="117"/>
      <c r="G102" s="117"/>
      <c r="H102" s="117"/>
      <c r="I102" s="117"/>
      <c r="J102" s="117"/>
      <c r="K102" s="117" t="s">
        <v>305</v>
      </c>
      <c r="L102" s="117"/>
      <c r="M102" s="117"/>
      <c r="N102" s="117"/>
      <c r="O102" s="117"/>
      <c r="P102" s="117"/>
      <c r="Q102" s="117" t="s">
        <v>306</v>
      </c>
    </row>
    <row r="103" spans="1:17" s="115" customFormat="1" x14ac:dyDescent="0.2">
      <c r="A103" s="213" t="s">
        <v>490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</row>
    <row r="104" spans="1:17" s="115" customFormat="1" x14ac:dyDescent="0.2">
      <c r="A104" s="106" t="s">
        <v>323</v>
      </c>
      <c r="B104" s="117" t="s">
        <v>192</v>
      </c>
      <c r="C104" s="117" t="s">
        <v>219</v>
      </c>
      <c r="D104" s="117" t="s">
        <v>324</v>
      </c>
      <c r="E104" s="117" t="s">
        <v>210</v>
      </c>
      <c r="F104" s="117" t="s">
        <v>199</v>
      </c>
      <c r="G104" s="117" t="s">
        <v>200</v>
      </c>
      <c r="H104" s="117" t="s">
        <v>201</v>
      </c>
      <c r="I104" s="117" t="s">
        <v>243</v>
      </c>
      <c r="J104" s="117" t="s">
        <v>212</v>
      </c>
      <c r="K104" s="117" t="s">
        <v>184</v>
      </c>
      <c r="L104" s="117" t="s">
        <v>213</v>
      </c>
      <c r="M104" s="117" t="s">
        <v>214</v>
      </c>
      <c r="N104" s="117" t="s">
        <v>204</v>
      </c>
      <c r="O104" s="117" t="s">
        <v>205</v>
      </c>
      <c r="P104" s="117" t="s">
        <v>354</v>
      </c>
      <c r="Q104" s="117" t="s">
        <v>216</v>
      </c>
    </row>
    <row r="105" spans="1:17" s="115" customFormat="1" x14ac:dyDescent="0.2">
      <c r="A105" s="106" t="s">
        <v>325</v>
      </c>
      <c r="B105" s="117" t="s">
        <v>192</v>
      </c>
      <c r="C105" s="117" t="s">
        <v>219</v>
      </c>
      <c r="D105" s="117" t="s">
        <v>324</v>
      </c>
      <c r="E105" s="117" t="s">
        <v>210</v>
      </c>
      <c r="F105" s="117" t="s">
        <v>199</v>
      </c>
      <c r="G105" s="117" t="s">
        <v>200</v>
      </c>
      <c r="H105" s="117" t="s">
        <v>201</v>
      </c>
      <c r="I105" s="117" t="s">
        <v>243</v>
      </c>
      <c r="J105" s="117" t="s">
        <v>212</v>
      </c>
      <c r="K105" s="117" t="s">
        <v>184</v>
      </c>
      <c r="L105" s="117" t="s">
        <v>213</v>
      </c>
      <c r="M105" s="117" t="s">
        <v>214</v>
      </c>
      <c r="N105" s="117" t="s">
        <v>204</v>
      </c>
      <c r="O105" s="117" t="s">
        <v>205</v>
      </c>
      <c r="P105" s="117" t="s">
        <v>354</v>
      </c>
      <c r="Q105" s="117" t="s">
        <v>216</v>
      </c>
    </row>
    <row r="106" spans="1:17" s="115" customFormat="1" x14ac:dyDescent="0.2">
      <c r="A106" s="106" t="s">
        <v>326</v>
      </c>
      <c r="B106" s="117" t="s">
        <v>192</v>
      </c>
      <c r="C106" s="117" t="s">
        <v>219</v>
      </c>
      <c r="D106" s="117" t="s">
        <v>324</v>
      </c>
      <c r="E106" s="117" t="s">
        <v>210</v>
      </c>
      <c r="F106" s="117" t="s">
        <v>199</v>
      </c>
      <c r="G106" s="117" t="s">
        <v>200</v>
      </c>
      <c r="H106" s="117" t="s">
        <v>201</v>
      </c>
      <c r="I106" s="117" t="s">
        <v>243</v>
      </c>
      <c r="J106" s="117" t="s">
        <v>212</v>
      </c>
      <c r="K106" s="117" t="s">
        <v>184</v>
      </c>
      <c r="L106" s="117" t="s">
        <v>213</v>
      </c>
      <c r="M106" s="117" t="s">
        <v>214</v>
      </c>
      <c r="N106" s="117" t="s">
        <v>204</v>
      </c>
      <c r="O106" s="117" t="s">
        <v>205</v>
      </c>
      <c r="P106" s="117" t="s">
        <v>354</v>
      </c>
      <c r="Q106" s="117" t="s">
        <v>216</v>
      </c>
    </row>
    <row r="107" spans="1:17" s="115" customFormat="1" x14ac:dyDescent="0.2">
      <c r="A107" s="106" t="s">
        <v>327</v>
      </c>
      <c r="B107" s="117" t="s">
        <v>192</v>
      </c>
      <c r="C107" s="117" t="s">
        <v>219</v>
      </c>
      <c r="D107" s="117" t="s">
        <v>324</v>
      </c>
      <c r="E107" s="117" t="s">
        <v>210</v>
      </c>
      <c r="F107" s="117" t="s">
        <v>199</v>
      </c>
      <c r="G107" s="117" t="s">
        <v>200</v>
      </c>
      <c r="H107" s="117" t="s">
        <v>201</v>
      </c>
      <c r="I107" s="117" t="s">
        <v>243</v>
      </c>
      <c r="J107" s="117" t="s">
        <v>212</v>
      </c>
      <c r="K107" s="117" t="s">
        <v>184</v>
      </c>
      <c r="L107" s="117" t="s">
        <v>213</v>
      </c>
      <c r="M107" s="117" t="s">
        <v>214</v>
      </c>
      <c r="N107" s="117" t="s">
        <v>204</v>
      </c>
      <c r="O107" s="117" t="s">
        <v>205</v>
      </c>
      <c r="P107" s="117" t="s">
        <v>354</v>
      </c>
      <c r="Q107" s="117" t="s">
        <v>216</v>
      </c>
    </row>
    <row r="108" spans="1:17" s="115" customFormat="1" x14ac:dyDescent="0.2">
      <c r="A108" s="106" t="s">
        <v>328</v>
      </c>
      <c r="B108" s="117" t="s">
        <v>192</v>
      </c>
      <c r="C108" s="117" t="s">
        <v>219</v>
      </c>
      <c r="D108" s="117" t="s">
        <v>324</v>
      </c>
      <c r="E108" s="117" t="s">
        <v>210</v>
      </c>
      <c r="F108" s="117" t="s">
        <v>199</v>
      </c>
      <c r="G108" s="117" t="s">
        <v>200</v>
      </c>
      <c r="H108" s="117" t="s">
        <v>201</v>
      </c>
      <c r="I108" s="117" t="s">
        <v>243</v>
      </c>
      <c r="J108" s="117" t="s">
        <v>212</v>
      </c>
      <c r="K108" s="117" t="s">
        <v>184</v>
      </c>
      <c r="L108" s="117" t="s">
        <v>213</v>
      </c>
      <c r="M108" s="117" t="s">
        <v>214</v>
      </c>
      <c r="N108" s="117" t="s">
        <v>204</v>
      </c>
      <c r="O108" s="117" t="s">
        <v>205</v>
      </c>
      <c r="P108" s="117" t="s">
        <v>354</v>
      </c>
      <c r="Q108" s="117" t="s">
        <v>216</v>
      </c>
    </row>
    <row r="109" spans="1:17" s="115" customFormat="1" x14ac:dyDescent="0.2">
      <c r="A109" s="106" t="s">
        <v>329</v>
      </c>
      <c r="B109" s="117" t="s">
        <v>192</v>
      </c>
      <c r="C109" s="117" t="s">
        <v>219</v>
      </c>
      <c r="D109" s="117" t="s">
        <v>324</v>
      </c>
      <c r="E109" s="117" t="s">
        <v>210</v>
      </c>
      <c r="F109" s="117" t="s">
        <v>199</v>
      </c>
      <c r="G109" s="117" t="s">
        <v>200</v>
      </c>
      <c r="H109" s="117" t="s">
        <v>201</v>
      </c>
      <c r="I109" s="117" t="s">
        <v>243</v>
      </c>
      <c r="J109" s="117" t="s">
        <v>212</v>
      </c>
      <c r="K109" s="117" t="s">
        <v>184</v>
      </c>
      <c r="L109" s="117" t="s">
        <v>213</v>
      </c>
      <c r="M109" s="117" t="s">
        <v>214</v>
      </c>
      <c r="N109" s="117"/>
      <c r="O109" s="117"/>
      <c r="P109" s="117"/>
      <c r="Q109" s="117"/>
    </row>
    <row r="110" spans="1:17" s="115" customFormat="1" ht="25.5" x14ac:dyDescent="0.2">
      <c r="A110" s="106" t="s">
        <v>330</v>
      </c>
      <c r="B110" s="117" t="s">
        <v>192</v>
      </c>
      <c r="C110" s="117" t="s">
        <v>219</v>
      </c>
      <c r="D110" s="117" t="s">
        <v>324</v>
      </c>
      <c r="E110" s="117" t="s">
        <v>210</v>
      </c>
      <c r="F110" s="117" t="s">
        <v>199</v>
      </c>
      <c r="G110" s="117" t="s">
        <v>200</v>
      </c>
      <c r="H110" s="117" t="s">
        <v>201</v>
      </c>
      <c r="I110" s="117" t="s">
        <v>243</v>
      </c>
      <c r="J110" s="117" t="s">
        <v>212</v>
      </c>
      <c r="K110" s="117" t="s">
        <v>184</v>
      </c>
      <c r="L110" s="117" t="s">
        <v>213</v>
      </c>
      <c r="M110" s="117" t="s">
        <v>214</v>
      </c>
      <c r="N110" s="117"/>
      <c r="O110" s="117"/>
      <c r="P110" s="117"/>
      <c r="Q110" s="117" t="s">
        <v>216</v>
      </c>
    </row>
    <row r="111" spans="1:17" s="115" customFormat="1" x14ac:dyDescent="0.2">
      <c r="A111" s="106" t="s">
        <v>331</v>
      </c>
      <c r="B111" s="117" t="s">
        <v>192</v>
      </c>
      <c r="C111" s="117" t="s">
        <v>219</v>
      </c>
      <c r="D111" s="117" t="s">
        <v>324</v>
      </c>
      <c r="E111" s="117" t="s">
        <v>210</v>
      </c>
      <c r="F111" s="117" t="s">
        <v>199</v>
      </c>
      <c r="G111" s="117" t="s">
        <v>200</v>
      </c>
      <c r="H111" s="117" t="s">
        <v>201</v>
      </c>
      <c r="I111" s="117" t="s">
        <v>243</v>
      </c>
      <c r="J111" s="117" t="s">
        <v>212</v>
      </c>
      <c r="K111" s="117" t="s">
        <v>184</v>
      </c>
      <c r="L111" s="117" t="s">
        <v>213</v>
      </c>
      <c r="M111" s="117"/>
      <c r="N111" s="117"/>
      <c r="O111" s="117"/>
      <c r="P111" s="117"/>
      <c r="Q111" s="117"/>
    </row>
    <row r="112" spans="1:17" s="115" customFormat="1" x14ac:dyDescent="0.2">
      <c r="A112" s="106" t="s">
        <v>332</v>
      </c>
      <c r="B112" s="117" t="s">
        <v>192</v>
      </c>
      <c r="C112" s="117" t="s">
        <v>219</v>
      </c>
      <c r="D112" s="117" t="s">
        <v>324</v>
      </c>
      <c r="E112" s="117" t="s">
        <v>210</v>
      </c>
      <c r="F112" s="117" t="s">
        <v>199</v>
      </c>
      <c r="G112" s="117" t="s">
        <v>200</v>
      </c>
      <c r="H112" s="117" t="s">
        <v>201</v>
      </c>
      <c r="I112" s="117" t="s">
        <v>243</v>
      </c>
      <c r="J112" s="117" t="s">
        <v>212</v>
      </c>
      <c r="K112" s="117" t="s">
        <v>184</v>
      </c>
      <c r="L112" s="117" t="s">
        <v>213</v>
      </c>
      <c r="M112" s="117" t="s">
        <v>214</v>
      </c>
      <c r="N112" s="117" t="s">
        <v>204</v>
      </c>
      <c r="O112" s="117" t="s">
        <v>205</v>
      </c>
      <c r="P112" s="117" t="s">
        <v>354</v>
      </c>
      <c r="Q112" s="117" t="s">
        <v>216</v>
      </c>
    </row>
    <row r="113" spans="1:17" s="115" customFormat="1" x14ac:dyDescent="0.2">
      <c r="A113" s="106" t="s">
        <v>333</v>
      </c>
      <c r="B113" s="117" t="s">
        <v>192</v>
      </c>
      <c r="C113" s="117" t="s">
        <v>219</v>
      </c>
      <c r="D113" s="117" t="s">
        <v>302</v>
      </c>
      <c r="E113" s="117" t="s">
        <v>210</v>
      </c>
      <c r="F113" s="117" t="s">
        <v>199</v>
      </c>
      <c r="G113" s="117" t="s">
        <v>200</v>
      </c>
      <c r="H113" s="117" t="s">
        <v>201</v>
      </c>
      <c r="I113" s="117" t="s">
        <v>243</v>
      </c>
      <c r="J113" s="117" t="s">
        <v>212</v>
      </c>
      <c r="K113" s="117" t="s">
        <v>184</v>
      </c>
      <c r="L113" s="117" t="s">
        <v>213</v>
      </c>
      <c r="M113" s="117" t="s">
        <v>214</v>
      </c>
      <c r="N113" s="117" t="s">
        <v>204</v>
      </c>
      <c r="O113" s="117" t="s">
        <v>205</v>
      </c>
      <c r="P113" s="117" t="s">
        <v>215</v>
      </c>
      <c r="Q113" s="117" t="s">
        <v>216</v>
      </c>
    </row>
    <row r="114" spans="1:17" s="115" customFormat="1" x14ac:dyDescent="0.2">
      <c r="A114" s="106" t="s">
        <v>352</v>
      </c>
      <c r="B114" s="117"/>
      <c r="C114" s="117"/>
      <c r="D114" s="117"/>
      <c r="E114" s="117"/>
      <c r="F114" s="117" t="s">
        <v>199</v>
      </c>
      <c r="G114" s="117" t="s">
        <v>200</v>
      </c>
      <c r="H114" s="117"/>
      <c r="I114" s="117"/>
      <c r="J114" s="117"/>
      <c r="K114" s="117"/>
      <c r="L114" s="117"/>
      <c r="M114" s="117"/>
      <c r="N114" s="117"/>
      <c r="O114" s="117" t="s">
        <v>205</v>
      </c>
      <c r="P114" s="117"/>
      <c r="Q114" s="117"/>
    </row>
    <row r="115" spans="1:17" s="115" customFormat="1" x14ac:dyDescent="0.2">
      <c r="A115" s="106" t="s">
        <v>334</v>
      </c>
      <c r="B115" s="117"/>
      <c r="C115" s="117"/>
      <c r="D115" s="117" t="s">
        <v>196</v>
      </c>
      <c r="E115" s="117"/>
      <c r="F115" s="117"/>
      <c r="G115" s="117"/>
      <c r="H115" s="117"/>
      <c r="I115" s="117"/>
      <c r="J115" s="117"/>
      <c r="K115" s="117"/>
      <c r="L115" s="117"/>
      <c r="M115" s="117"/>
      <c r="N115" s="117"/>
      <c r="O115" s="117"/>
      <c r="P115" s="117"/>
      <c r="Q115" s="117"/>
    </row>
    <row r="116" spans="1:17" s="115" customFormat="1" ht="25.5" x14ac:dyDescent="0.2">
      <c r="A116" s="106" t="s">
        <v>401</v>
      </c>
      <c r="B116" s="117" t="s">
        <v>196</v>
      </c>
      <c r="C116" s="117" t="s">
        <v>196</v>
      </c>
      <c r="D116" s="117" t="s">
        <v>196</v>
      </c>
      <c r="E116" s="117" t="s">
        <v>196</v>
      </c>
      <c r="F116" s="117" t="s">
        <v>196</v>
      </c>
      <c r="G116" s="117" t="s">
        <v>200</v>
      </c>
      <c r="H116" s="117" t="s">
        <v>200</v>
      </c>
      <c r="I116" s="117"/>
      <c r="J116" s="117" t="s">
        <v>200</v>
      </c>
      <c r="K116" s="117" t="s">
        <v>200</v>
      </c>
      <c r="L116" s="117" t="s">
        <v>214</v>
      </c>
      <c r="M116" s="117" t="s">
        <v>214</v>
      </c>
      <c r="N116" s="117" t="s">
        <v>214</v>
      </c>
      <c r="O116" s="117" t="s">
        <v>214</v>
      </c>
      <c r="P116" s="117"/>
      <c r="Q116" s="117"/>
    </row>
    <row r="117" spans="1:17" s="115" customFormat="1" x14ac:dyDescent="0.2">
      <c r="A117" s="106" t="s">
        <v>335</v>
      </c>
      <c r="B117" s="117"/>
      <c r="C117" s="117"/>
      <c r="D117" s="117"/>
      <c r="E117" s="117"/>
      <c r="F117" s="117"/>
      <c r="G117" s="117" t="s">
        <v>200</v>
      </c>
      <c r="H117" s="117" t="s">
        <v>200</v>
      </c>
      <c r="I117" s="117" t="s">
        <v>200</v>
      </c>
      <c r="J117" s="117" t="s">
        <v>202</v>
      </c>
      <c r="K117" s="117" t="s">
        <v>202</v>
      </c>
      <c r="L117" s="117" t="s">
        <v>353</v>
      </c>
      <c r="M117" s="117" t="s">
        <v>205</v>
      </c>
      <c r="N117" s="117" t="s">
        <v>205</v>
      </c>
      <c r="O117" s="117" t="s">
        <v>205</v>
      </c>
      <c r="P117" s="117" t="s">
        <v>205</v>
      </c>
      <c r="Q117" s="117"/>
    </row>
    <row r="118" spans="1:17" s="115" customFormat="1" x14ac:dyDescent="0.2">
      <c r="A118" s="111" t="s">
        <v>336</v>
      </c>
      <c r="B118" s="188"/>
      <c r="C118" s="188"/>
      <c r="D118" s="188"/>
      <c r="E118" s="188"/>
      <c r="F118" s="188" t="s">
        <v>199</v>
      </c>
      <c r="G118" s="188" t="s">
        <v>200</v>
      </c>
      <c r="H118" s="188" t="s">
        <v>200</v>
      </c>
      <c r="I118" s="188" t="s">
        <v>202</v>
      </c>
      <c r="J118" s="188" t="s">
        <v>202</v>
      </c>
      <c r="K118" s="188" t="s">
        <v>202</v>
      </c>
      <c r="L118" s="188" t="s">
        <v>202</v>
      </c>
      <c r="M118" s="188" t="s">
        <v>353</v>
      </c>
      <c r="N118" s="188" t="s">
        <v>353</v>
      </c>
      <c r="O118" s="188" t="s">
        <v>353</v>
      </c>
      <c r="P118" s="117" t="s">
        <v>353</v>
      </c>
      <c r="Q118" s="117"/>
    </row>
    <row r="119" spans="1:17" s="115" customFormat="1" x14ac:dyDescent="0.2">
      <c r="A119" s="106" t="s">
        <v>337</v>
      </c>
      <c r="B119" s="117" t="s">
        <v>224</v>
      </c>
      <c r="C119" s="117" t="s">
        <v>224</v>
      </c>
      <c r="D119" s="117" t="s">
        <v>224</v>
      </c>
      <c r="E119" s="117" t="s">
        <v>224</v>
      </c>
      <c r="F119" s="117" t="s">
        <v>199</v>
      </c>
      <c r="G119" s="117"/>
      <c r="H119" s="117"/>
      <c r="I119" s="117"/>
      <c r="J119" s="117"/>
      <c r="K119" s="117"/>
      <c r="L119" s="117"/>
      <c r="M119" s="117"/>
      <c r="N119" s="117" t="s">
        <v>204</v>
      </c>
      <c r="O119" s="117"/>
      <c r="P119" s="117"/>
      <c r="Q119" s="117" t="s">
        <v>224</v>
      </c>
    </row>
    <row r="120" spans="1:17" s="115" customFormat="1" x14ac:dyDescent="0.2">
      <c r="A120" s="106" t="s">
        <v>338</v>
      </c>
      <c r="B120" s="117" t="s">
        <v>192</v>
      </c>
      <c r="C120" s="117" t="s">
        <v>192</v>
      </c>
      <c r="D120" s="117" t="s">
        <v>192</v>
      </c>
      <c r="E120" s="117" t="s">
        <v>192</v>
      </c>
      <c r="F120" s="117" t="s">
        <v>192</v>
      </c>
      <c r="G120" s="117" t="s">
        <v>192</v>
      </c>
      <c r="H120" s="117" t="s">
        <v>192</v>
      </c>
      <c r="I120" s="117" t="s">
        <v>192</v>
      </c>
      <c r="J120" s="117" t="s">
        <v>193</v>
      </c>
      <c r="K120" s="117" t="s">
        <v>193</v>
      </c>
      <c r="L120" s="117" t="s">
        <v>193</v>
      </c>
      <c r="M120" s="117" t="s">
        <v>193</v>
      </c>
      <c r="N120" s="117" t="s">
        <v>193</v>
      </c>
      <c r="O120" s="117" t="s">
        <v>193</v>
      </c>
      <c r="P120" s="117" t="s">
        <v>193</v>
      </c>
      <c r="Q120" s="117" t="s">
        <v>192</v>
      </c>
    </row>
    <row r="121" spans="1:17" s="115" customFormat="1" x14ac:dyDescent="0.2">
      <c r="A121" s="213" t="s">
        <v>376</v>
      </c>
      <c r="B121" s="117"/>
      <c r="C121" s="117"/>
      <c r="D121" s="214" t="s">
        <v>196</v>
      </c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</row>
    <row r="122" spans="1:17" s="115" customFormat="1" x14ac:dyDescent="0.2">
      <c r="A122" s="219" t="s">
        <v>346</v>
      </c>
      <c r="B122" s="188"/>
      <c r="C122" s="188"/>
      <c r="D122" s="188" t="s">
        <v>196</v>
      </c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</row>
    <row r="123" spans="1:17" s="115" customFormat="1" x14ac:dyDescent="0.2">
      <c r="A123" s="219" t="s">
        <v>347</v>
      </c>
      <c r="B123" s="188"/>
      <c r="C123" s="188"/>
      <c r="D123" s="188"/>
      <c r="E123" s="188"/>
      <c r="F123" s="188"/>
      <c r="G123" s="188" t="s">
        <v>200</v>
      </c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</row>
    <row r="124" spans="1:17" s="115" customFormat="1" ht="15.75" customHeight="1" x14ac:dyDescent="0.2">
      <c r="A124" s="219" t="s">
        <v>377</v>
      </c>
      <c r="B124" s="247" t="s">
        <v>210</v>
      </c>
      <c r="C124" s="248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9"/>
    </row>
    <row r="125" spans="1:17" s="115" customFormat="1" x14ac:dyDescent="0.2">
      <c r="A125" s="106" t="s">
        <v>339</v>
      </c>
      <c r="B125" s="118"/>
      <c r="C125" s="118" t="s">
        <v>351</v>
      </c>
      <c r="D125" s="118" t="s">
        <v>351</v>
      </c>
      <c r="E125" s="118" t="s">
        <v>351</v>
      </c>
      <c r="F125" s="118" t="s">
        <v>351</v>
      </c>
      <c r="G125" s="118" t="s">
        <v>351</v>
      </c>
      <c r="H125" s="118"/>
      <c r="I125" s="118"/>
      <c r="J125" s="118" t="s">
        <v>351</v>
      </c>
      <c r="K125" s="118" t="s">
        <v>351</v>
      </c>
      <c r="L125" s="118"/>
      <c r="M125" s="118" t="s">
        <v>351</v>
      </c>
      <c r="N125" s="118"/>
      <c r="O125" s="118" t="s">
        <v>351</v>
      </c>
      <c r="P125" s="118"/>
      <c r="Q125" s="118"/>
    </row>
    <row r="126" spans="1:17" s="115" customFormat="1" x14ac:dyDescent="0.2">
      <c r="A126" s="106" t="s">
        <v>340</v>
      </c>
      <c r="B126" s="117"/>
      <c r="C126" s="117"/>
      <c r="D126" s="117" t="s">
        <v>228</v>
      </c>
      <c r="E126" s="117"/>
      <c r="F126" s="117" t="s">
        <v>199</v>
      </c>
      <c r="G126" s="117" t="s">
        <v>200</v>
      </c>
      <c r="H126" s="117"/>
      <c r="I126" s="117"/>
      <c r="J126" s="117" t="s">
        <v>212</v>
      </c>
      <c r="K126" s="117" t="s">
        <v>202</v>
      </c>
      <c r="L126" s="117"/>
      <c r="M126" s="117" t="s">
        <v>214</v>
      </c>
      <c r="N126" s="117"/>
      <c r="O126" s="117"/>
      <c r="P126" s="117"/>
      <c r="Q126" s="117"/>
    </row>
    <row r="127" spans="1:17" s="115" customFormat="1" x14ac:dyDescent="0.2">
      <c r="A127" s="106" t="s">
        <v>379</v>
      </c>
      <c r="B127" s="117"/>
      <c r="C127" s="117"/>
      <c r="D127" s="117" t="s">
        <v>196</v>
      </c>
      <c r="E127" s="117"/>
      <c r="F127" s="117" t="s">
        <v>199</v>
      </c>
      <c r="G127" s="117" t="s">
        <v>200</v>
      </c>
      <c r="H127" s="117"/>
      <c r="I127" s="117"/>
      <c r="J127" s="117" t="s">
        <v>212</v>
      </c>
      <c r="K127" s="117" t="s">
        <v>202</v>
      </c>
      <c r="L127" s="117"/>
      <c r="M127" s="117" t="s">
        <v>214</v>
      </c>
      <c r="N127" s="117"/>
      <c r="O127" s="117"/>
      <c r="P127" s="117"/>
      <c r="Q127" s="117"/>
    </row>
    <row r="128" spans="1:17" s="115" customFormat="1" x14ac:dyDescent="0.2">
      <c r="A128" s="106" t="s">
        <v>341</v>
      </c>
      <c r="B128" s="117"/>
      <c r="C128" s="117"/>
      <c r="D128" s="117"/>
      <c r="E128" s="117"/>
      <c r="F128" s="117" t="s">
        <v>199</v>
      </c>
      <c r="G128" s="117" t="s">
        <v>200</v>
      </c>
      <c r="H128" s="117"/>
      <c r="I128" s="117"/>
      <c r="J128" s="117" t="s">
        <v>212</v>
      </c>
      <c r="K128" s="117" t="s">
        <v>202</v>
      </c>
      <c r="L128" s="117"/>
      <c r="M128" s="117" t="s">
        <v>214</v>
      </c>
      <c r="N128" s="117"/>
      <c r="O128" s="117"/>
      <c r="P128" s="117"/>
      <c r="Q128" s="117"/>
    </row>
    <row r="129" spans="1:17" s="115" customFormat="1" x14ac:dyDescent="0.2">
      <c r="A129" s="106" t="s">
        <v>342</v>
      </c>
      <c r="B129" s="117"/>
      <c r="C129" s="117"/>
      <c r="D129" s="117" t="s">
        <v>228</v>
      </c>
      <c r="E129" s="117"/>
      <c r="F129" s="117"/>
      <c r="G129" s="117"/>
      <c r="H129" s="117"/>
      <c r="I129" s="117"/>
      <c r="J129" s="117"/>
      <c r="K129" s="117" t="s">
        <v>202</v>
      </c>
      <c r="L129" s="117"/>
      <c r="M129" s="117"/>
      <c r="N129" s="117"/>
      <c r="O129" s="117" t="s">
        <v>205</v>
      </c>
      <c r="P129" s="117"/>
      <c r="Q129" s="117"/>
    </row>
    <row r="130" spans="1:17" s="115" customFormat="1" x14ac:dyDescent="0.2">
      <c r="A130" s="106" t="s">
        <v>343</v>
      </c>
      <c r="B130" s="117" t="s">
        <v>192</v>
      </c>
      <c r="C130" s="117" t="s">
        <v>219</v>
      </c>
      <c r="D130" s="117" t="s">
        <v>228</v>
      </c>
      <c r="E130" s="117" t="s">
        <v>210</v>
      </c>
      <c r="F130" s="117" t="s">
        <v>199</v>
      </c>
      <c r="G130" s="117" t="s">
        <v>200</v>
      </c>
      <c r="H130" s="117" t="s">
        <v>201</v>
      </c>
      <c r="I130" s="117" t="s">
        <v>243</v>
      </c>
      <c r="J130" s="117" t="s">
        <v>212</v>
      </c>
      <c r="K130" s="117" t="s">
        <v>202</v>
      </c>
      <c r="L130" s="117" t="s">
        <v>213</v>
      </c>
      <c r="M130" s="117" t="s">
        <v>214</v>
      </c>
      <c r="N130" s="117" t="s">
        <v>204</v>
      </c>
      <c r="O130" s="117" t="s">
        <v>205</v>
      </c>
      <c r="P130" s="117" t="s">
        <v>354</v>
      </c>
      <c r="Q130" s="117" t="s">
        <v>216</v>
      </c>
    </row>
    <row r="131" spans="1:17" s="115" customFormat="1" x14ac:dyDescent="0.2">
      <c r="A131" s="213" t="s">
        <v>378</v>
      </c>
      <c r="B131" s="117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117"/>
      <c r="N131" s="117"/>
      <c r="O131" s="117"/>
      <c r="P131" s="117"/>
      <c r="Q131" s="117"/>
    </row>
    <row r="132" spans="1:17" s="115" customFormat="1" x14ac:dyDescent="0.2">
      <c r="A132" s="106" t="s">
        <v>344</v>
      </c>
      <c r="B132" s="117"/>
      <c r="C132" s="117"/>
      <c r="D132" s="117" t="s">
        <v>228</v>
      </c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</row>
    <row r="133" spans="1:17" s="115" customFormat="1" x14ac:dyDescent="0.2">
      <c r="A133" s="106" t="s">
        <v>345</v>
      </c>
      <c r="B133" s="117" t="s">
        <v>192</v>
      </c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117"/>
      <c r="N133" s="117"/>
      <c r="O133" s="117"/>
      <c r="P133" s="117"/>
      <c r="Q133" s="117"/>
    </row>
    <row r="134" spans="1:17" s="115" customFormat="1" x14ac:dyDescent="0.2">
      <c r="A134" s="106" t="s">
        <v>350</v>
      </c>
      <c r="B134" s="117" t="s">
        <v>192</v>
      </c>
      <c r="C134" s="117" t="s">
        <v>219</v>
      </c>
      <c r="D134" s="117" t="s">
        <v>228</v>
      </c>
      <c r="E134" s="117" t="s">
        <v>210</v>
      </c>
      <c r="F134" s="117" t="s">
        <v>199</v>
      </c>
      <c r="G134" s="117" t="s">
        <v>200</v>
      </c>
      <c r="H134" s="117" t="s">
        <v>201</v>
      </c>
      <c r="I134" s="117" t="s">
        <v>243</v>
      </c>
      <c r="J134" s="117" t="s">
        <v>212</v>
      </c>
      <c r="K134" s="117" t="s">
        <v>184</v>
      </c>
      <c r="L134" s="117" t="s">
        <v>213</v>
      </c>
      <c r="M134" s="117" t="s">
        <v>214</v>
      </c>
      <c r="N134" s="117" t="s">
        <v>204</v>
      </c>
      <c r="O134" s="117" t="s">
        <v>205</v>
      </c>
      <c r="P134" s="117" t="s">
        <v>215</v>
      </c>
      <c r="Q134" s="117" t="s">
        <v>216</v>
      </c>
    </row>
    <row r="135" spans="1:17" s="115" customFormat="1" ht="15.75" thickBot="1" x14ac:dyDescent="0.25">
      <c r="A135" s="113" t="s">
        <v>348</v>
      </c>
      <c r="B135" s="119" t="s">
        <v>192</v>
      </c>
      <c r="C135" s="119" t="s">
        <v>219</v>
      </c>
      <c r="D135" s="119" t="s">
        <v>228</v>
      </c>
      <c r="E135" s="119" t="s">
        <v>210</v>
      </c>
      <c r="F135" s="119"/>
      <c r="G135" s="119"/>
      <c r="H135" s="119"/>
      <c r="I135" s="119" t="s">
        <v>243</v>
      </c>
      <c r="J135" s="119" t="s">
        <v>212</v>
      </c>
      <c r="K135" s="119" t="s">
        <v>202</v>
      </c>
      <c r="L135" s="119" t="s">
        <v>213</v>
      </c>
      <c r="M135" s="119"/>
      <c r="N135" s="119" t="s">
        <v>204</v>
      </c>
      <c r="O135" s="119"/>
      <c r="P135" s="119" t="s">
        <v>354</v>
      </c>
      <c r="Q135" s="119"/>
    </row>
  </sheetData>
  <mergeCells count="14">
    <mergeCell ref="B29:Q29"/>
    <mergeCell ref="A3:Q3"/>
    <mergeCell ref="A1:Q1"/>
    <mergeCell ref="B5:Q5"/>
    <mergeCell ref="B7:Q7"/>
    <mergeCell ref="B26:Q26"/>
    <mergeCell ref="B27:Q27"/>
    <mergeCell ref="A85:Q85"/>
    <mergeCell ref="B124:Q124"/>
    <mergeCell ref="B46:Q46"/>
    <mergeCell ref="B48:Q48"/>
    <mergeCell ref="B49:Q49"/>
    <mergeCell ref="B55:Q58"/>
    <mergeCell ref="B59:Q6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4"/>
  <sheetViews>
    <sheetView tabSelected="1" zoomScaleNormal="100" workbookViewId="0">
      <pane ySplit="2" topLeftCell="A108" activePane="bottomLeft" state="frozen"/>
      <selection pane="bottomLeft" activeCell="S114" sqref="S114"/>
    </sheetView>
  </sheetViews>
  <sheetFormatPr baseColWidth="10" defaultRowHeight="15" x14ac:dyDescent="0.25"/>
  <cols>
    <col min="1" max="1" width="50.5703125" customWidth="1"/>
    <col min="2" max="10" width="7.5703125" style="162" customWidth="1"/>
    <col min="11" max="11" width="7.5703125" style="279" customWidth="1"/>
    <col min="12" max="18" width="7.5703125" style="162" customWidth="1"/>
  </cols>
  <sheetData>
    <row r="1" spans="1:18" ht="21" thickBot="1" x14ac:dyDescent="0.35">
      <c r="A1" s="262" t="s">
        <v>489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8" ht="15.75" customHeight="1" thickBot="1" x14ac:dyDescent="0.3">
      <c r="A2" s="212"/>
      <c r="B2" s="163" t="s">
        <v>1</v>
      </c>
      <c r="C2" s="163" t="s">
        <v>175</v>
      </c>
      <c r="D2" s="163" t="s">
        <v>176</v>
      </c>
      <c r="E2" s="163" t="s">
        <v>177</v>
      </c>
      <c r="F2" s="163" t="s">
        <v>362</v>
      </c>
      <c r="G2" s="163" t="s">
        <v>363</v>
      </c>
      <c r="H2" s="163" t="s">
        <v>180</v>
      </c>
      <c r="I2" s="163" t="s">
        <v>181</v>
      </c>
      <c r="J2" s="163" t="s">
        <v>182</v>
      </c>
      <c r="K2" s="271" t="s">
        <v>183</v>
      </c>
      <c r="L2" s="163" t="s">
        <v>184</v>
      </c>
      <c r="M2" s="163" t="s">
        <v>185</v>
      </c>
      <c r="N2" s="163" t="s">
        <v>186</v>
      </c>
      <c r="O2" s="163" t="s">
        <v>364</v>
      </c>
      <c r="P2" s="163" t="s">
        <v>188</v>
      </c>
      <c r="Q2" s="163" t="s">
        <v>189</v>
      </c>
      <c r="R2" s="163" t="s">
        <v>190</v>
      </c>
    </row>
    <row r="3" spans="1:18" ht="15" customHeight="1" x14ac:dyDescent="0.25">
      <c r="A3" s="193" t="s">
        <v>1</v>
      </c>
      <c r="B3" s="165">
        <f t="shared" ref="B3:B9" si="0">SUM(C3:R3)</f>
        <v>54535</v>
      </c>
      <c r="C3" s="8">
        <f t="shared" ref="C3:R3" si="1">C4+C5</f>
        <v>3372</v>
      </c>
      <c r="D3" s="8">
        <f t="shared" si="1"/>
        <v>2396</v>
      </c>
      <c r="E3" s="8">
        <f t="shared" si="1"/>
        <v>9876</v>
      </c>
      <c r="F3" s="8">
        <f t="shared" si="1"/>
        <v>1784</v>
      </c>
      <c r="G3" s="8">
        <f t="shared" si="1"/>
        <v>3269</v>
      </c>
      <c r="H3" s="8">
        <f t="shared" si="1"/>
        <v>3539</v>
      </c>
      <c r="I3" s="8">
        <f t="shared" si="1"/>
        <v>2235</v>
      </c>
      <c r="J3" s="8">
        <f t="shared" si="1"/>
        <v>2297</v>
      </c>
      <c r="K3" s="237">
        <f t="shared" si="1"/>
        <v>2729</v>
      </c>
      <c r="L3" s="8">
        <f t="shared" si="1"/>
        <v>4068</v>
      </c>
      <c r="M3" s="8">
        <f t="shared" si="1"/>
        <v>2445</v>
      </c>
      <c r="N3" s="8">
        <f t="shared" si="1"/>
        <v>4407</v>
      </c>
      <c r="O3" s="8">
        <f t="shared" si="1"/>
        <v>3767</v>
      </c>
      <c r="P3" s="8">
        <f t="shared" si="1"/>
        <v>4524</v>
      </c>
      <c r="Q3" s="8">
        <f t="shared" si="1"/>
        <v>3237</v>
      </c>
      <c r="R3" s="8">
        <f t="shared" si="1"/>
        <v>590</v>
      </c>
    </row>
    <row r="4" spans="1:18" ht="15" customHeight="1" x14ac:dyDescent="0.25">
      <c r="A4" s="194" t="s">
        <v>2</v>
      </c>
      <c r="B4" s="166">
        <f t="shared" si="0"/>
        <v>41443</v>
      </c>
      <c r="C4" s="13">
        <f t="shared" ref="C4:R4" si="2">SUM(C7,C40,C55,C65,C77,C97,C99,C130,C164,C171,C173,C174)</f>
        <v>2618</v>
      </c>
      <c r="D4" s="13">
        <f t="shared" si="2"/>
        <v>1675</v>
      </c>
      <c r="E4" s="13">
        <f t="shared" si="2"/>
        <v>7210</v>
      </c>
      <c r="F4" s="13">
        <f t="shared" si="2"/>
        <v>1447</v>
      </c>
      <c r="G4" s="13">
        <f t="shared" si="2"/>
        <v>2382</v>
      </c>
      <c r="H4" s="13">
        <f t="shared" si="2"/>
        <v>2529</v>
      </c>
      <c r="I4" s="13">
        <f t="shared" si="2"/>
        <v>1812</v>
      </c>
      <c r="J4" s="13">
        <f t="shared" si="2"/>
        <v>1734</v>
      </c>
      <c r="K4" s="236">
        <f t="shared" si="2"/>
        <v>2095</v>
      </c>
      <c r="L4" s="13">
        <f t="shared" si="2"/>
        <v>3053</v>
      </c>
      <c r="M4" s="13">
        <f t="shared" si="2"/>
        <v>1985</v>
      </c>
      <c r="N4" s="13">
        <f t="shared" si="2"/>
        <v>3325</v>
      </c>
      <c r="O4" s="13">
        <f t="shared" si="2"/>
        <v>3053</v>
      </c>
      <c r="P4" s="13">
        <f t="shared" si="2"/>
        <v>3597</v>
      </c>
      <c r="Q4" s="13">
        <f t="shared" si="2"/>
        <v>2521</v>
      </c>
      <c r="R4" s="13">
        <f t="shared" si="2"/>
        <v>407</v>
      </c>
    </row>
    <row r="5" spans="1:18" ht="15.75" customHeight="1" thickBot="1" x14ac:dyDescent="0.3">
      <c r="A5" s="195" t="s">
        <v>3</v>
      </c>
      <c r="B5" s="167">
        <f t="shared" si="0"/>
        <v>13092</v>
      </c>
      <c r="C5" s="16">
        <f t="shared" ref="C5:R5" si="3">SUM(C8,C56,C66,C78,C100,C131,C172)</f>
        <v>754</v>
      </c>
      <c r="D5" s="16">
        <f t="shared" si="3"/>
        <v>721</v>
      </c>
      <c r="E5" s="16">
        <f t="shared" si="3"/>
        <v>2666</v>
      </c>
      <c r="F5" s="16">
        <f t="shared" si="3"/>
        <v>337</v>
      </c>
      <c r="G5" s="16">
        <f t="shared" si="3"/>
        <v>887</v>
      </c>
      <c r="H5" s="16">
        <f t="shared" si="3"/>
        <v>1010</v>
      </c>
      <c r="I5" s="16">
        <f t="shared" si="3"/>
        <v>423</v>
      </c>
      <c r="J5" s="16">
        <f t="shared" si="3"/>
        <v>563</v>
      </c>
      <c r="K5" s="272">
        <f t="shared" si="3"/>
        <v>634</v>
      </c>
      <c r="L5" s="16">
        <f t="shared" si="3"/>
        <v>1015</v>
      </c>
      <c r="M5" s="16">
        <f t="shared" si="3"/>
        <v>460</v>
      </c>
      <c r="N5" s="16">
        <f t="shared" si="3"/>
        <v>1082</v>
      </c>
      <c r="O5" s="16">
        <f t="shared" si="3"/>
        <v>714</v>
      </c>
      <c r="P5" s="16">
        <f t="shared" si="3"/>
        <v>927</v>
      </c>
      <c r="Q5" s="16">
        <f t="shared" si="3"/>
        <v>716</v>
      </c>
      <c r="R5" s="16">
        <f t="shared" si="3"/>
        <v>183</v>
      </c>
    </row>
    <row r="6" spans="1:18" ht="15" customHeight="1" x14ac:dyDescent="0.25">
      <c r="A6" s="190" t="s">
        <v>4</v>
      </c>
      <c r="B6" s="168">
        <f t="shared" si="0"/>
        <v>6233</v>
      </c>
      <c r="C6" s="164">
        <f t="shared" ref="C6:R6" si="4">C7+C8</f>
        <v>258</v>
      </c>
      <c r="D6" s="164">
        <f t="shared" si="4"/>
        <v>320</v>
      </c>
      <c r="E6" s="164">
        <f t="shared" si="4"/>
        <v>1635</v>
      </c>
      <c r="F6" s="164">
        <f t="shared" si="4"/>
        <v>240</v>
      </c>
      <c r="G6" s="164">
        <f t="shared" si="4"/>
        <v>352</v>
      </c>
      <c r="H6" s="164">
        <f t="shared" si="4"/>
        <v>396</v>
      </c>
      <c r="I6" s="164">
        <f t="shared" si="4"/>
        <v>274</v>
      </c>
      <c r="J6" s="164">
        <f t="shared" si="4"/>
        <v>200</v>
      </c>
      <c r="K6" s="273">
        <f t="shared" si="4"/>
        <v>254</v>
      </c>
      <c r="L6" s="164">
        <f t="shared" si="4"/>
        <v>412</v>
      </c>
      <c r="M6" s="164">
        <f t="shared" si="4"/>
        <v>225</v>
      </c>
      <c r="N6" s="164">
        <f t="shared" si="4"/>
        <v>447</v>
      </c>
      <c r="O6" s="164">
        <f t="shared" si="4"/>
        <v>352</v>
      </c>
      <c r="P6" s="164">
        <f t="shared" si="4"/>
        <v>499</v>
      </c>
      <c r="Q6" s="164">
        <f t="shared" si="4"/>
        <v>309</v>
      </c>
      <c r="R6" s="164">
        <f t="shared" si="4"/>
        <v>60</v>
      </c>
    </row>
    <row r="7" spans="1:18" ht="15" customHeight="1" x14ac:dyDescent="0.25">
      <c r="A7" s="191" t="s">
        <v>166</v>
      </c>
      <c r="B7" s="169">
        <f t="shared" si="0"/>
        <v>5934</v>
      </c>
      <c r="C7" s="23">
        <f>SUM(C9:C29)</f>
        <v>250</v>
      </c>
      <c r="D7" s="23">
        <f t="shared" ref="D7:R7" si="5">SUM(D9:D29)</f>
        <v>319</v>
      </c>
      <c r="E7" s="23">
        <f t="shared" si="5"/>
        <v>1493</v>
      </c>
      <c r="F7" s="23">
        <f t="shared" si="5"/>
        <v>237</v>
      </c>
      <c r="G7" s="23">
        <f t="shared" si="5"/>
        <v>347</v>
      </c>
      <c r="H7" s="23">
        <f t="shared" si="5"/>
        <v>342</v>
      </c>
      <c r="I7" s="23">
        <f t="shared" si="5"/>
        <v>269</v>
      </c>
      <c r="J7" s="23">
        <f t="shared" si="5"/>
        <v>198</v>
      </c>
      <c r="K7" s="236">
        <f t="shared" si="5"/>
        <v>248</v>
      </c>
      <c r="L7" s="23">
        <f t="shared" si="5"/>
        <v>388</v>
      </c>
      <c r="M7" s="23">
        <f t="shared" si="5"/>
        <v>223</v>
      </c>
      <c r="N7" s="23">
        <f t="shared" si="5"/>
        <v>439</v>
      </c>
      <c r="O7" s="23">
        <f t="shared" si="5"/>
        <v>349</v>
      </c>
      <c r="P7" s="23">
        <f t="shared" si="5"/>
        <v>474</v>
      </c>
      <c r="Q7" s="23">
        <f t="shared" si="5"/>
        <v>301</v>
      </c>
      <c r="R7" s="23">
        <f t="shared" si="5"/>
        <v>57</v>
      </c>
    </row>
    <row r="8" spans="1:18" ht="15.75" customHeight="1" thickBot="1" x14ac:dyDescent="0.3">
      <c r="A8" s="192" t="s">
        <v>167</v>
      </c>
      <c r="B8" s="170">
        <f t="shared" si="0"/>
        <v>299</v>
      </c>
      <c r="C8" s="27">
        <f>SUM(C30:C39)</f>
        <v>8</v>
      </c>
      <c r="D8" s="27">
        <f t="shared" ref="D8:R8" si="6">SUM(D30:D39)</f>
        <v>1</v>
      </c>
      <c r="E8" s="27">
        <f t="shared" si="6"/>
        <v>142</v>
      </c>
      <c r="F8" s="27">
        <f t="shared" si="6"/>
        <v>3</v>
      </c>
      <c r="G8" s="27">
        <f t="shared" si="6"/>
        <v>5</v>
      </c>
      <c r="H8" s="27">
        <f t="shared" si="6"/>
        <v>54</v>
      </c>
      <c r="I8" s="27">
        <f t="shared" si="6"/>
        <v>5</v>
      </c>
      <c r="J8" s="27">
        <f t="shared" si="6"/>
        <v>2</v>
      </c>
      <c r="K8" s="272">
        <f t="shared" si="6"/>
        <v>6</v>
      </c>
      <c r="L8" s="27">
        <f t="shared" si="6"/>
        <v>24</v>
      </c>
      <c r="M8" s="27">
        <f t="shared" si="6"/>
        <v>2</v>
      </c>
      <c r="N8" s="27">
        <f t="shared" si="6"/>
        <v>8</v>
      </c>
      <c r="O8" s="27">
        <f t="shared" si="6"/>
        <v>3</v>
      </c>
      <c r="P8" s="27">
        <f t="shared" si="6"/>
        <v>25</v>
      </c>
      <c r="Q8" s="27">
        <f t="shared" si="6"/>
        <v>8</v>
      </c>
      <c r="R8" s="27">
        <f t="shared" si="6"/>
        <v>3</v>
      </c>
    </row>
    <row r="9" spans="1:18" x14ac:dyDescent="0.25">
      <c r="A9" s="38" t="s">
        <v>113</v>
      </c>
      <c r="B9" s="8">
        <f t="shared" si="0"/>
        <v>90</v>
      </c>
      <c r="C9" s="174">
        <f>PR!B10</f>
        <v>11</v>
      </c>
      <c r="D9" s="174">
        <f>ART!B10</f>
        <v>2</v>
      </c>
      <c r="E9" s="174">
        <f>LH!B10</f>
        <v>15</v>
      </c>
      <c r="F9" s="174">
        <f>MY!B10</f>
        <v>2</v>
      </c>
      <c r="G9" s="174">
        <f>MT!B10</f>
        <v>1</v>
      </c>
      <c r="H9" s="174">
        <f>VC!B10</f>
        <v>4</v>
      </c>
      <c r="I9" s="174">
        <f>CF!B10</f>
        <v>3</v>
      </c>
      <c r="J9" s="174">
        <f>SS!B10</f>
        <v>1</v>
      </c>
      <c r="K9" s="274">
        <f>CA!B10</f>
        <v>3</v>
      </c>
      <c r="L9" s="174">
        <f>CM!B10</f>
        <v>7</v>
      </c>
      <c r="M9" s="174">
        <f>LT!B10</f>
        <v>2</v>
      </c>
      <c r="N9" s="174">
        <f>HOL!B10</f>
        <v>12</v>
      </c>
      <c r="O9" s="174">
        <f>GR!B10</f>
        <v>9</v>
      </c>
      <c r="P9" s="174">
        <f>SC!B10</f>
        <v>12</v>
      </c>
      <c r="Q9" s="174">
        <f>GT!B10</f>
        <v>5</v>
      </c>
      <c r="R9" s="174">
        <f>IJ!B10</f>
        <v>1</v>
      </c>
    </row>
    <row r="10" spans="1:18" x14ac:dyDescent="0.25">
      <c r="A10" s="39" t="s">
        <v>112</v>
      </c>
      <c r="B10" s="13">
        <f t="shared" ref="B10:B77" si="7">SUM(C10:R10)</f>
        <v>50</v>
      </c>
      <c r="C10" s="174">
        <f>PR!B11</f>
        <v>2</v>
      </c>
      <c r="D10" s="174">
        <f>ART!B11</f>
        <v>5</v>
      </c>
      <c r="E10" s="174">
        <f>LH!B11</f>
        <v>5</v>
      </c>
      <c r="F10" s="174">
        <f>MY!B11</f>
        <v>1</v>
      </c>
      <c r="G10" s="174">
        <f>MT!B11</f>
        <v>1</v>
      </c>
      <c r="H10" s="174">
        <f>VC!B11</f>
        <v>1</v>
      </c>
      <c r="I10" s="174">
        <f>CF!B11</f>
        <v>1</v>
      </c>
      <c r="J10" s="174">
        <f>SS!B11</f>
        <v>1</v>
      </c>
      <c r="K10" s="274">
        <f>CA!B11</f>
        <v>0</v>
      </c>
      <c r="L10" s="174">
        <f>CM!B11</f>
        <v>4</v>
      </c>
      <c r="M10" s="174">
        <f>LT!B11</f>
        <v>2</v>
      </c>
      <c r="N10" s="174">
        <f>HOL!B11</f>
        <v>8</v>
      </c>
      <c r="O10" s="174">
        <f>GR!B11</f>
        <v>8</v>
      </c>
      <c r="P10" s="174">
        <f>SC!B11</f>
        <v>5</v>
      </c>
      <c r="Q10" s="174">
        <f>GT!B11</f>
        <v>5</v>
      </c>
      <c r="R10" s="174">
        <f>IJ!B11</f>
        <v>1</v>
      </c>
    </row>
    <row r="11" spans="1:18" x14ac:dyDescent="0.25">
      <c r="A11" s="39" t="s">
        <v>114</v>
      </c>
      <c r="B11" s="13">
        <f t="shared" si="7"/>
        <v>110</v>
      </c>
      <c r="C11" s="174">
        <f>PR!B12</f>
        <v>16</v>
      </c>
      <c r="D11" s="174">
        <f>ART!B12</f>
        <v>6</v>
      </c>
      <c r="E11" s="174">
        <f>LH!B12</f>
        <v>27</v>
      </c>
      <c r="F11" s="174">
        <f>MY!B12</f>
        <v>2</v>
      </c>
      <c r="G11" s="174">
        <f>MT!B12</f>
        <v>7</v>
      </c>
      <c r="H11" s="174">
        <f>VC!B12</f>
        <v>3</v>
      </c>
      <c r="I11" s="174">
        <f>CF!B12</f>
        <v>1</v>
      </c>
      <c r="J11" s="174">
        <f>SS!B12</f>
        <v>1</v>
      </c>
      <c r="K11" s="274">
        <f>CA!B12</f>
        <v>0</v>
      </c>
      <c r="L11" s="174">
        <f>CM!B12</f>
        <v>3</v>
      </c>
      <c r="M11" s="174">
        <f>LT!B12</f>
        <v>3</v>
      </c>
      <c r="N11" s="174">
        <f>HOL!B12</f>
        <v>14</v>
      </c>
      <c r="O11" s="174">
        <f>GR!B12</f>
        <v>13</v>
      </c>
      <c r="P11" s="174">
        <f>SC!B12</f>
        <v>8</v>
      </c>
      <c r="Q11" s="174">
        <f>GT!B12</f>
        <v>4</v>
      </c>
      <c r="R11" s="174">
        <f>IJ!B12</f>
        <v>2</v>
      </c>
    </row>
    <row r="12" spans="1:18" x14ac:dyDescent="0.25">
      <c r="A12" s="39" t="s">
        <v>115</v>
      </c>
      <c r="B12" s="13">
        <f t="shared" si="7"/>
        <v>390</v>
      </c>
      <c r="C12" s="174">
        <f>PR!B13</f>
        <v>20</v>
      </c>
      <c r="D12" s="174">
        <f>ART!B13</f>
        <v>17</v>
      </c>
      <c r="E12" s="174">
        <f>LH!B13</f>
        <v>69</v>
      </c>
      <c r="F12" s="174">
        <f>MY!B13</f>
        <v>11</v>
      </c>
      <c r="G12" s="174">
        <f>MT!B13</f>
        <v>40</v>
      </c>
      <c r="H12" s="174">
        <f>VC!B13</f>
        <v>20</v>
      </c>
      <c r="I12" s="174">
        <f>CF!B13</f>
        <v>15</v>
      </c>
      <c r="J12" s="174">
        <f>SS!B13</f>
        <v>15</v>
      </c>
      <c r="K12" s="274">
        <f>CA!B13</f>
        <v>20</v>
      </c>
      <c r="L12" s="174">
        <f>CM!B13</f>
        <v>40</v>
      </c>
      <c r="M12" s="174">
        <f>LT!B13</f>
        <v>20</v>
      </c>
      <c r="N12" s="174">
        <f>HOL!B13</f>
        <v>30</v>
      </c>
      <c r="O12" s="174">
        <f>GR!B13</f>
        <v>30</v>
      </c>
      <c r="P12" s="174">
        <f>SC!B13</f>
        <v>20</v>
      </c>
      <c r="Q12" s="174">
        <f>GT!B13</f>
        <v>20</v>
      </c>
      <c r="R12" s="174">
        <f>IJ!B13</f>
        <v>3</v>
      </c>
    </row>
    <row r="13" spans="1:18" x14ac:dyDescent="0.25">
      <c r="A13" s="39" t="s">
        <v>116</v>
      </c>
      <c r="B13" s="13">
        <f t="shared" si="7"/>
        <v>641</v>
      </c>
      <c r="C13" s="174">
        <f>PR!B14</f>
        <v>20</v>
      </c>
      <c r="D13" s="174">
        <f>ART!B14</f>
        <v>15</v>
      </c>
      <c r="E13" s="174">
        <f>LH!B14</f>
        <v>123</v>
      </c>
      <c r="F13" s="174">
        <f>MY!B14</f>
        <v>15</v>
      </c>
      <c r="G13" s="174">
        <f>MT!B14</f>
        <v>40</v>
      </c>
      <c r="H13" s="174">
        <f>VC!B14</f>
        <v>35</v>
      </c>
      <c r="I13" s="174">
        <f>CF!B14</f>
        <v>35</v>
      </c>
      <c r="J13" s="174">
        <f>SS!B14</f>
        <v>15</v>
      </c>
      <c r="K13" s="274">
        <f>CA!B14</f>
        <v>30</v>
      </c>
      <c r="L13" s="174">
        <f>CM!B14</f>
        <v>50</v>
      </c>
      <c r="M13" s="174">
        <f>LT!B14</f>
        <v>10</v>
      </c>
      <c r="N13" s="174">
        <f>HOL!B14</f>
        <v>70</v>
      </c>
      <c r="O13" s="174">
        <f>GR!B14</f>
        <v>40</v>
      </c>
      <c r="P13" s="174">
        <f>SC!B14</f>
        <v>66</v>
      </c>
      <c r="Q13" s="174">
        <f>GT!B14</f>
        <v>75</v>
      </c>
      <c r="R13" s="174">
        <f>IJ!B14</f>
        <v>2</v>
      </c>
    </row>
    <row r="14" spans="1:18" x14ac:dyDescent="0.25">
      <c r="A14" s="39" t="s">
        <v>5</v>
      </c>
      <c r="B14" s="13">
        <f t="shared" si="7"/>
        <v>354</v>
      </c>
      <c r="C14" s="174">
        <f>PR!B15</f>
        <v>7</v>
      </c>
      <c r="D14" s="174">
        <f>ART!B15</f>
        <v>15</v>
      </c>
      <c r="E14" s="174">
        <f>LH!B15</f>
        <v>102</v>
      </c>
      <c r="F14" s="174">
        <f>MY!B15</f>
        <v>10</v>
      </c>
      <c r="G14" s="174">
        <f>MT!B15</f>
        <v>40</v>
      </c>
      <c r="H14" s="174">
        <f>VC!B15</f>
        <v>20</v>
      </c>
      <c r="I14" s="174">
        <f>CF!B15</f>
        <v>30</v>
      </c>
      <c r="J14" s="174">
        <f>SS!B15</f>
        <v>20</v>
      </c>
      <c r="K14" s="274">
        <f>CA!B15</f>
        <v>10</v>
      </c>
      <c r="L14" s="174">
        <f>CM!B15</f>
        <v>20</v>
      </c>
      <c r="M14" s="174">
        <f>LT!B15</f>
        <v>10</v>
      </c>
      <c r="N14" s="174">
        <f>HOL!B15</f>
        <v>15</v>
      </c>
      <c r="O14" s="174">
        <f>GR!B15</f>
        <v>20</v>
      </c>
      <c r="P14" s="174">
        <f>SC!B15</f>
        <v>24</v>
      </c>
      <c r="Q14" s="174">
        <f>GT!B15</f>
        <v>10</v>
      </c>
      <c r="R14" s="174">
        <f>IJ!B15</f>
        <v>1</v>
      </c>
    </row>
    <row r="15" spans="1:18" x14ac:dyDescent="0.25">
      <c r="A15" s="39" t="s">
        <v>117</v>
      </c>
      <c r="B15" s="13">
        <f t="shared" si="7"/>
        <v>266</v>
      </c>
      <c r="C15" s="174">
        <f>PR!B16</f>
        <v>10</v>
      </c>
      <c r="D15" s="174">
        <f>ART!B16</f>
        <v>26</v>
      </c>
      <c r="E15" s="174">
        <f>LH!B16</f>
        <v>82</v>
      </c>
      <c r="F15" s="174">
        <f>MY!B16</f>
        <v>10</v>
      </c>
      <c r="G15" s="174">
        <f>MT!B16</f>
        <v>10</v>
      </c>
      <c r="H15" s="174">
        <f>VC!B16</f>
        <v>15</v>
      </c>
      <c r="I15" s="174">
        <f>CF!B16</f>
        <v>10</v>
      </c>
      <c r="J15" s="174">
        <f>SS!B16</f>
        <v>10</v>
      </c>
      <c r="K15" s="274">
        <f>CA!B16</f>
        <v>5</v>
      </c>
      <c r="L15" s="174">
        <f>CM!B16</f>
        <v>10</v>
      </c>
      <c r="M15" s="174">
        <f>LT!B16</f>
        <v>8</v>
      </c>
      <c r="N15" s="174">
        <f>HOL!B16</f>
        <v>15</v>
      </c>
      <c r="O15" s="174">
        <f>GR!B16</f>
        <v>12</v>
      </c>
      <c r="P15" s="174">
        <f>SC!B16</f>
        <v>36</v>
      </c>
      <c r="Q15" s="174">
        <f>GT!B16</f>
        <v>5</v>
      </c>
      <c r="R15" s="174">
        <f>IJ!B16</f>
        <v>2</v>
      </c>
    </row>
    <row r="16" spans="1:18" x14ac:dyDescent="0.25">
      <c r="A16" s="39" t="s">
        <v>118</v>
      </c>
      <c r="B16" s="13">
        <f t="shared" si="7"/>
        <v>292</v>
      </c>
      <c r="C16" s="174">
        <f>PR!B17</f>
        <v>10</v>
      </c>
      <c r="D16" s="174">
        <f>ART!B17</f>
        <v>15</v>
      </c>
      <c r="E16" s="174">
        <f>LH!B17</f>
        <v>108</v>
      </c>
      <c r="F16" s="174">
        <f>MY!B17</f>
        <v>12</v>
      </c>
      <c r="G16" s="174">
        <f>MT!B17</f>
        <v>15</v>
      </c>
      <c r="H16" s="174">
        <f>VC!B17</f>
        <v>15</v>
      </c>
      <c r="I16" s="174">
        <f>CF!B17</f>
        <v>8</v>
      </c>
      <c r="J16" s="174">
        <f>SS!B17</f>
        <v>10</v>
      </c>
      <c r="K16" s="274">
        <f>CA!B17</f>
        <v>10</v>
      </c>
      <c r="L16" s="174">
        <f>CM!B17</f>
        <v>7</v>
      </c>
      <c r="M16" s="174">
        <f>LT!B17</f>
        <v>11</v>
      </c>
      <c r="N16" s="174">
        <f>HOL!B17</f>
        <v>11</v>
      </c>
      <c r="O16" s="174">
        <f>GR!B17</f>
        <v>12</v>
      </c>
      <c r="P16" s="174">
        <f>SC!B17</f>
        <v>32</v>
      </c>
      <c r="Q16" s="174">
        <f>GT!B17</f>
        <v>11</v>
      </c>
      <c r="R16" s="174">
        <f>IJ!B17</f>
        <v>5</v>
      </c>
    </row>
    <row r="17" spans="1:18" x14ac:dyDescent="0.25">
      <c r="A17" s="39" t="s">
        <v>119</v>
      </c>
      <c r="B17" s="13">
        <f t="shared" si="7"/>
        <v>690</v>
      </c>
      <c r="C17" s="174">
        <f>PR!B18</f>
        <v>35</v>
      </c>
      <c r="D17" s="174">
        <f>ART!B18</f>
        <v>30</v>
      </c>
      <c r="E17" s="174">
        <f>LH!B18</f>
        <v>150</v>
      </c>
      <c r="F17" s="174">
        <f>MY!B18</f>
        <v>45</v>
      </c>
      <c r="G17" s="174">
        <f>MT!B18</f>
        <v>40</v>
      </c>
      <c r="H17" s="174">
        <f>VC!B18</f>
        <v>30</v>
      </c>
      <c r="I17" s="174">
        <f>CF!B18</f>
        <v>35</v>
      </c>
      <c r="J17" s="174">
        <f>SS!B18</f>
        <v>25</v>
      </c>
      <c r="K17" s="274">
        <f>CA!B18</f>
        <v>25</v>
      </c>
      <c r="L17" s="174">
        <f>CM!B18</f>
        <v>60</v>
      </c>
      <c r="M17" s="174">
        <f>LT!B18</f>
        <v>30</v>
      </c>
      <c r="N17" s="174">
        <f>HOL!B18</f>
        <v>50</v>
      </c>
      <c r="O17" s="174">
        <f>GR!B18</f>
        <v>35</v>
      </c>
      <c r="P17" s="174">
        <f>SC!B18</f>
        <v>50</v>
      </c>
      <c r="Q17" s="174">
        <f>GT!B18</f>
        <v>35</v>
      </c>
      <c r="R17" s="174">
        <f>IJ!B18</f>
        <v>15</v>
      </c>
    </row>
    <row r="18" spans="1:18" x14ac:dyDescent="0.25">
      <c r="A18" s="39" t="s">
        <v>120</v>
      </c>
      <c r="B18" s="13">
        <f t="shared" si="7"/>
        <v>659</v>
      </c>
      <c r="C18" s="174">
        <f>PR!B19</f>
        <v>30</v>
      </c>
      <c r="D18" s="174">
        <f>ART!B19</f>
        <v>20</v>
      </c>
      <c r="E18" s="174">
        <f>LH!B19</f>
        <v>136</v>
      </c>
      <c r="F18" s="174">
        <f>MY!B19</f>
        <v>40</v>
      </c>
      <c r="G18" s="174">
        <f>MT!B19</f>
        <v>50</v>
      </c>
      <c r="H18" s="174">
        <f>VC!B19</f>
        <v>50</v>
      </c>
      <c r="I18" s="174">
        <f>CF!B19</f>
        <v>40</v>
      </c>
      <c r="J18" s="174">
        <f>SS!B19</f>
        <v>10</v>
      </c>
      <c r="K18" s="274">
        <f>CA!B19</f>
        <v>25</v>
      </c>
      <c r="L18" s="174">
        <f>CM!B19</f>
        <v>35</v>
      </c>
      <c r="M18" s="174">
        <f>LT!B19</f>
        <v>50</v>
      </c>
      <c r="N18" s="174">
        <f>HOL!B19</f>
        <v>50</v>
      </c>
      <c r="O18" s="174">
        <f>GR!B19</f>
        <v>40</v>
      </c>
      <c r="P18" s="174">
        <f>SC!B19</f>
        <v>44</v>
      </c>
      <c r="Q18" s="174">
        <f>GT!B19</f>
        <v>35</v>
      </c>
      <c r="R18" s="174">
        <f>IJ!B19</f>
        <v>4</v>
      </c>
    </row>
    <row r="19" spans="1:18" x14ac:dyDescent="0.25">
      <c r="A19" s="39" t="s">
        <v>380</v>
      </c>
      <c r="B19" s="13">
        <f t="shared" si="7"/>
        <v>287</v>
      </c>
      <c r="C19" s="174">
        <f>PR!B20</f>
        <v>12</v>
      </c>
      <c r="D19" s="174">
        <f>ART!B20</f>
        <v>29</v>
      </c>
      <c r="E19" s="174">
        <f>LH!B20</f>
        <v>51</v>
      </c>
      <c r="F19" s="174">
        <f>MY!B20</f>
        <v>10</v>
      </c>
      <c r="G19" s="174">
        <f>MT!B20</f>
        <v>15</v>
      </c>
      <c r="H19" s="174">
        <f>VC!B20</f>
        <v>20</v>
      </c>
      <c r="I19" s="174">
        <f>CF!B20</f>
        <v>10</v>
      </c>
      <c r="J19" s="174">
        <f>SS!B20</f>
        <v>10</v>
      </c>
      <c r="K19" s="274">
        <f>CA!B20</f>
        <v>10</v>
      </c>
      <c r="L19" s="174">
        <f>CM!B20</f>
        <v>30</v>
      </c>
      <c r="M19" s="174">
        <f>LT!B20</f>
        <v>5</v>
      </c>
      <c r="N19" s="174">
        <f>HOL!B20</f>
        <v>15</v>
      </c>
      <c r="O19" s="174">
        <f>GR!B20</f>
        <v>20</v>
      </c>
      <c r="P19" s="174">
        <f>SC!B20</f>
        <v>32</v>
      </c>
      <c r="Q19" s="174">
        <f>GT!B20</f>
        <v>15</v>
      </c>
      <c r="R19" s="174">
        <f>IJ!B20</f>
        <v>3</v>
      </c>
    </row>
    <row r="20" spans="1:18" x14ac:dyDescent="0.25">
      <c r="A20" s="39" t="s">
        <v>121</v>
      </c>
      <c r="B20" s="13">
        <f t="shared" si="7"/>
        <v>272</v>
      </c>
      <c r="C20" s="174">
        <f>PR!B21</f>
        <v>15</v>
      </c>
      <c r="D20" s="174">
        <f>ART!B21</f>
        <v>39</v>
      </c>
      <c r="E20" s="174">
        <f>LH!B21</f>
        <v>43</v>
      </c>
      <c r="F20" s="174">
        <f>MY!B21</f>
        <v>6</v>
      </c>
      <c r="G20" s="174">
        <f>MT!B21</f>
        <v>15</v>
      </c>
      <c r="H20" s="174">
        <f>VC!B21</f>
        <v>20</v>
      </c>
      <c r="I20" s="174">
        <f>CF!B21</f>
        <v>10</v>
      </c>
      <c r="J20" s="174">
        <f>SS!B21</f>
        <v>10</v>
      </c>
      <c r="K20" s="274">
        <f>CA!B21</f>
        <v>15</v>
      </c>
      <c r="L20" s="174">
        <f>CM!B21</f>
        <v>15</v>
      </c>
      <c r="M20" s="174">
        <f>LT!B21</f>
        <v>10</v>
      </c>
      <c r="N20" s="174">
        <f>HOL!B21</f>
        <v>20</v>
      </c>
      <c r="O20" s="174">
        <f>GR!B21</f>
        <v>15</v>
      </c>
      <c r="P20" s="174">
        <f>SC!B21</f>
        <v>33</v>
      </c>
      <c r="Q20" s="174">
        <f>GT!B21</f>
        <v>4</v>
      </c>
      <c r="R20" s="174">
        <f>IJ!B21</f>
        <v>2</v>
      </c>
    </row>
    <row r="21" spans="1:18" x14ac:dyDescent="0.25">
      <c r="A21" s="39" t="s">
        <v>122</v>
      </c>
      <c r="B21" s="13">
        <f t="shared" si="7"/>
        <v>476</v>
      </c>
      <c r="C21" s="174">
        <f>PR!B22</f>
        <v>18</v>
      </c>
      <c r="D21" s="174">
        <f>ART!B22</f>
        <v>40</v>
      </c>
      <c r="E21" s="174">
        <f>LH!B22</f>
        <v>64</v>
      </c>
      <c r="F21" s="174">
        <f>MY!B22</f>
        <v>12</v>
      </c>
      <c r="G21" s="174">
        <f>MT!B22</f>
        <v>40</v>
      </c>
      <c r="H21" s="174">
        <f>VC!B22</f>
        <v>30</v>
      </c>
      <c r="I21" s="174">
        <f>CF!B22</f>
        <v>8</v>
      </c>
      <c r="J21" s="174">
        <f>SS!B22</f>
        <v>10</v>
      </c>
      <c r="K21" s="274">
        <f>CA!B22</f>
        <v>30</v>
      </c>
      <c r="L21" s="174">
        <f>CM!B22</f>
        <v>50</v>
      </c>
      <c r="M21" s="174">
        <f>LT!B22</f>
        <v>30</v>
      </c>
      <c r="N21" s="174">
        <f>HOL!B22</f>
        <v>60</v>
      </c>
      <c r="O21" s="174">
        <f>GR!B22</f>
        <v>30</v>
      </c>
      <c r="P21" s="174">
        <f>SC!B22</f>
        <v>33</v>
      </c>
      <c r="Q21" s="174">
        <f>GT!B22</f>
        <v>15</v>
      </c>
      <c r="R21" s="174">
        <f>IJ!B22</f>
        <v>6</v>
      </c>
    </row>
    <row r="22" spans="1:18" x14ac:dyDescent="0.25">
      <c r="A22" s="39" t="s">
        <v>7</v>
      </c>
      <c r="B22" s="13">
        <f t="shared" si="7"/>
        <v>92</v>
      </c>
      <c r="C22" s="174">
        <f>PR!B23</f>
        <v>6</v>
      </c>
      <c r="D22" s="174">
        <f>ART!B23</f>
        <v>3</v>
      </c>
      <c r="E22" s="174">
        <f>LH!B23</f>
        <v>18</v>
      </c>
      <c r="F22" s="174">
        <f>MY!B23</f>
        <v>3</v>
      </c>
      <c r="G22" s="174">
        <f>MT!B23</f>
        <v>4</v>
      </c>
      <c r="H22" s="174">
        <f>VC!B23</f>
        <v>5</v>
      </c>
      <c r="I22" s="174">
        <f>CF!B23</f>
        <v>3</v>
      </c>
      <c r="J22" s="174">
        <f>SS!B23</f>
        <v>2</v>
      </c>
      <c r="K22" s="274">
        <f>CA!B23</f>
        <v>5</v>
      </c>
      <c r="L22" s="174">
        <f>CM!B23</f>
        <v>5</v>
      </c>
      <c r="M22" s="174">
        <f>LT!B23</f>
        <v>5</v>
      </c>
      <c r="N22" s="174">
        <f>HOL!B23</f>
        <v>5</v>
      </c>
      <c r="O22" s="174">
        <f>GR!B23</f>
        <v>5</v>
      </c>
      <c r="P22" s="174">
        <f>SC!B23</f>
        <v>17</v>
      </c>
      <c r="Q22" s="174">
        <f>GT!B23</f>
        <v>5</v>
      </c>
      <c r="R22" s="174">
        <f>IJ!B23</f>
        <v>1</v>
      </c>
    </row>
    <row r="23" spans="1:18" x14ac:dyDescent="0.25">
      <c r="A23" s="39" t="s">
        <v>417</v>
      </c>
      <c r="B23" s="13">
        <f t="shared" si="7"/>
        <v>35</v>
      </c>
      <c r="C23" s="174">
        <f>PR!B24</f>
        <v>2</v>
      </c>
      <c r="D23" s="174">
        <f>ART!B24</f>
        <v>1</v>
      </c>
      <c r="E23" s="174">
        <f>LH!B24</f>
        <v>16</v>
      </c>
      <c r="F23" s="174">
        <f>MY!B24</f>
        <v>1</v>
      </c>
      <c r="G23" s="174">
        <f>MT!B24</f>
        <v>1</v>
      </c>
      <c r="H23" s="174">
        <f>VC!B24</f>
        <v>2</v>
      </c>
      <c r="I23" s="174">
        <f>CF!B24</f>
        <v>1</v>
      </c>
      <c r="J23" s="174">
        <f>SS!B24</f>
        <v>2</v>
      </c>
      <c r="K23" s="274">
        <f>CA!B24</f>
        <v>1</v>
      </c>
      <c r="L23" s="174">
        <f>CM!B24</f>
        <v>1</v>
      </c>
      <c r="M23" s="174">
        <f>LT!B24</f>
        <v>1</v>
      </c>
      <c r="N23" s="174">
        <f>HOL!B24</f>
        <v>1</v>
      </c>
      <c r="O23" s="174">
        <f>GR!B24</f>
        <v>1</v>
      </c>
      <c r="P23" s="174">
        <f>SC!B24</f>
        <v>2</v>
      </c>
      <c r="Q23" s="174">
        <f>GT!B24</f>
        <v>1</v>
      </c>
      <c r="R23" s="174">
        <f>IJ!B24</f>
        <v>1</v>
      </c>
    </row>
    <row r="24" spans="1:18" x14ac:dyDescent="0.25">
      <c r="A24" s="39" t="s">
        <v>123</v>
      </c>
      <c r="B24" s="13">
        <f t="shared" si="7"/>
        <v>45</v>
      </c>
      <c r="C24" s="174">
        <f>PR!B25</f>
        <v>0</v>
      </c>
      <c r="D24" s="174">
        <f>ART!B25</f>
        <v>2</v>
      </c>
      <c r="E24" s="174">
        <f>LH!B25</f>
        <v>19</v>
      </c>
      <c r="F24" s="174">
        <f>MY!B25</f>
        <v>1</v>
      </c>
      <c r="G24" s="174">
        <f>MT!B25</f>
        <v>2</v>
      </c>
      <c r="H24" s="174">
        <f>VC!B25</f>
        <v>1</v>
      </c>
      <c r="I24" s="174">
        <f>CF!B25</f>
        <v>2</v>
      </c>
      <c r="J24" s="174">
        <f>SS!B25</f>
        <v>1</v>
      </c>
      <c r="K24" s="274">
        <f>CA!B25</f>
        <v>1</v>
      </c>
      <c r="L24" s="174">
        <f>CM!B25</f>
        <v>4</v>
      </c>
      <c r="M24" s="174">
        <f>LT!B25</f>
        <v>1</v>
      </c>
      <c r="N24" s="174">
        <f>HOL!B25</f>
        <v>5</v>
      </c>
      <c r="O24" s="174">
        <f>GR!B25</f>
        <v>2</v>
      </c>
      <c r="P24" s="174">
        <f>SC!B25</f>
        <v>2</v>
      </c>
      <c r="Q24" s="174">
        <f>GT!B25</f>
        <v>1</v>
      </c>
      <c r="R24" s="174">
        <f>IJ!B25</f>
        <v>1</v>
      </c>
    </row>
    <row r="25" spans="1:18" x14ac:dyDescent="0.25">
      <c r="A25" s="39" t="s">
        <v>9</v>
      </c>
      <c r="B25" s="13">
        <f t="shared" si="7"/>
        <v>800</v>
      </c>
      <c r="C25" s="174">
        <f>PR!B26</f>
        <v>30</v>
      </c>
      <c r="D25" s="174">
        <f>ART!B26</f>
        <v>50</v>
      </c>
      <c r="E25" s="174">
        <f>LH!B26</f>
        <v>200</v>
      </c>
      <c r="F25" s="174">
        <f>MY!B26</f>
        <v>50</v>
      </c>
      <c r="G25" s="174">
        <f>MT!B26</f>
        <v>20</v>
      </c>
      <c r="H25" s="174">
        <f>VC!B26</f>
        <v>50</v>
      </c>
      <c r="I25" s="174">
        <f>CF!B26</f>
        <v>50</v>
      </c>
      <c r="J25" s="174">
        <f>SS!B26</f>
        <v>50</v>
      </c>
      <c r="K25" s="274">
        <f>CA!B26</f>
        <v>50</v>
      </c>
      <c r="L25" s="174">
        <f>CM!B26</f>
        <v>25</v>
      </c>
      <c r="M25" s="174">
        <f>LT!B26</f>
        <v>20</v>
      </c>
      <c r="N25" s="174">
        <f>HOL!B26</f>
        <v>50</v>
      </c>
      <c r="O25" s="174">
        <f>GR!B26</f>
        <v>50</v>
      </c>
      <c r="P25" s="174">
        <f>SC!B26</f>
        <v>50</v>
      </c>
      <c r="Q25" s="174">
        <f>GT!B26</f>
        <v>50</v>
      </c>
      <c r="R25" s="174">
        <f>IJ!B26</f>
        <v>5</v>
      </c>
    </row>
    <row r="26" spans="1:18" x14ac:dyDescent="0.25">
      <c r="A26" s="39" t="s">
        <v>381</v>
      </c>
      <c r="B26" s="13">
        <f t="shared" si="7"/>
        <v>65</v>
      </c>
      <c r="C26" s="174">
        <f>PR!B27</f>
        <v>2</v>
      </c>
      <c r="D26" s="174">
        <f>ART!B27</f>
        <v>1</v>
      </c>
      <c r="E26" s="174">
        <f>LH!B27</f>
        <v>29</v>
      </c>
      <c r="F26" s="174">
        <f>MY!B27</f>
        <v>3</v>
      </c>
      <c r="G26" s="174">
        <f>MT!B27</f>
        <v>2</v>
      </c>
      <c r="H26" s="174">
        <f>VC!B27</f>
        <v>2</v>
      </c>
      <c r="I26" s="174">
        <f>CF!B27</f>
        <v>3</v>
      </c>
      <c r="J26" s="174">
        <f>SS!B27</f>
        <v>1</v>
      </c>
      <c r="K26" s="274">
        <f>CA!B27</f>
        <v>3</v>
      </c>
      <c r="L26" s="174">
        <f>CM!B27</f>
        <v>3</v>
      </c>
      <c r="M26" s="174">
        <f>LT!B27</f>
        <v>3</v>
      </c>
      <c r="N26" s="174">
        <f>HOL!B27</f>
        <v>3</v>
      </c>
      <c r="O26" s="174">
        <f>GR!B27</f>
        <v>3</v>
      </c>
      <c r="P26" s="174">
        <f>SC!B27</f>
        <v>4</v>
      </c>
      <c r="Q26" s="174">
        <f>GT!B27</f>
        <v>2</v>
      </c>
      <c r="R26" s="174">
        <f>IJ!B27</f>
        <v>1</v>
      </c>
    </row>
    <row r="27" spans="1:18" x14ac:dyDescent="0.25">
      <c r="A27" s="39" t="s">
        <v>10</v>
      </c>
      <c r="B27" s="13">
        <f t="shared" si="7"/>
        <v>60</v>
      </c>
      <c r="C27" s="174">
        <f>PR!B28</f>
        <v>2</v>
      </c>
      <c r="D27" s="174">
        <f>ART!B28</f>
        <v>1</v>
      </c>
      <c r="E27" s="174">
        <f>LH!B28</f>
        <v>29</v>
      </c>
      <c r="F27" s="174">
        <f>MY!B28</f>
        <v>1</v>
      </c>
      <c r="G27" s="174">
        <f>MT!B28</f>
        <v>2</v>
      </c>
      <c r="H27" s="174">
        <f>VC!B28</f>
        <v>2</v>
      </c>
      <c r="I27" s="174">
        <f>CF!B28</f>
        <v>2</v>
      </c>
      <c r="J27" s="174">
        <f>SS!B28</f>
        <v>2</v>
      </c>
      <c r="K27" s="274">
        <f>CA!B28</f>
        <v>3</v>
      </c>
      <c r="L27" s="174">
        <f>CM!B28</f>
        <v>3</v>
      </c>
      <c r="M27" s="174">
        <f>LT!B28</f>
        <v>1</v>
      </c>
      <c r="N27" s="174">
        <f>HOL!B28</f>
        <v>3</v>
      </c>
      <c r="O27" s="174">
        <f>GR!B28</f>
        <v>3</v>
      </c>
      <c r="P27" s="174">
        <f>SC!B28</f>
        <v>3</v>
      </c>
      <c r="Q27" s="174">
        <f>GT!B28</f>
        <v>2</v>
      </c>
      <c r="R27" s="174">
        <f>IJ!B28</f>
        <v>1</v>
      </c>
    </row>
    <row r="28" spans="1:18" x14ac:dyDescent="0.25">
      <c r="A28" s="39" t="s">
        <v>11</v>
      </c>
      <c r="B28" s="13">
        <f t="shared" si="7"/>
        <v>60</v>
      </c>
      <c r="C28" s="174">
        <f>PR!B29</f>
        <v>0</v>
      </c>
      <c r="D28" s="174">
        <f>ART!B29</f>
        <v>0</v>
      </c>
      <c r="E28" s="174">
        <f>LH!B29</f>
        <v>30</v>
      </c>
      <c r="F28" s="174">
        <f>MY!B29</f>
        <v>0</v>
      </c>
      <c r="G28" s="174">
        <f>MT!B29</f>
        <v>0</v>
      </c>
      <c r="H28" s="174">
        <f>VC!B29</f>
        <v>15</v>
      </c>
      <c r="I28" s="174">
        <f>CF!B29</f>
        <v>0</v>
      </c>
      <c r="J28" s="174">
        <f>SS!B29</f>
        <v>0</v>
      </c>
      <c r="K28" s="274">
        <f>CA!B29</f>
        <v>0</v>
      </c>
      <c r="L28" s="174">
        <f>CM!B29</f>
        <v>15</v>
      </c>
      <c r="M28" s="174">
        <f>LT!B29</f>
        <v>0</v>
      </c>
      <c r="N28" s="174">
        <f>HOL!B29</f>
        <v>0</v>
      </c>
      <c r="O28" s="174">
        <f>GR!B29</f>
        <v>0</v>
      </c>
      <c r="P28" s="174">
        <f>SC!B29</f>
        <v>0</v>
      </c>
      <c r="Q28" s="174">
        <f>GT!B29</f>
        <v>0</v>
      </c>
      <c r="R28" s="174">
        <f>IJ!B29</f>
        <v>0</v>
      </c>
    </row>
    <row r="29" spans="1:18" x14ac:dyDescent="0.25">
      <c r="A29" s="39" t="s">
        <v>12</v>
      </c>
      <c r="B29" s="13">
        <f t="shared" si="7"/>
        <v>200</v>
      </c>
      <c r="C29" s="174">
        <f>PR!B30</f>
        <v>2</v>
      </c>
      <c r="D29" s="174">
        <f>ART!B30</f>
        <v>2</v>
      </c>
      <c r="E29" s="174">
        <f>LH!B30</f>
        <v>177</v>
      </c>
      <c r="F29" s="174">
        <f>MY!B30</f>
        <v>2</v>
      </c>
      <c r="G29" s="174">
        <f>MT!B30</f>
        <v>2</v>
      </c>
      <c r="H29" s="174">
        <f>VC!B30</f>
        <v>2</v>
      </c>
      <c r="I29" s="174">
        <f>CF!B30</f>
        <v>2</v>
      </c>
      <c r="J29" s="174">
        <f>SS!B30</f>
        <v>2</v>
      </c>
      <c r="K29" s="274">
        <f>CA!B30</f>
        <v>2</v>
      </c>
      <c r="L29" s="174">
        <f>CM!B30</f>
        <v>1</v>
      </c>
      <c r="M29" s="174">
        <f>LT!B30</f>
        <v>1</v>
      </c>
      <c r="N29" s="174">
        <f>HOL!B30</f>
        <v>2</v>
      </c>
      <c r="O29" s="174">
        <f>GR!B30</f>
        <v>1</v>
      </c>
      <c r="P29" s="174">
        <f>SC!B30</f>
        <v>1</v>
      </c>
      <c r="Q29" s="174">
        <f>GT!B30</f>
        <v>1</v>
      </c>
      <c r="R29" s="174">
        <f>IJ!B30</f>
        <v>0</v>
      </c>
    </row>
    <row r="30" spans="1:18" x14ac:dyDescent="0.25">
      <c r="A30" s="39" t="s">
        <v>105</v>
      </c>
      <c r="B30" s="13">
        <f t="shared" si="7"/>
        <v>0</v>
      </c>
      <c r="C30" s="174">
        <f>PR!B31</f>
        <v>0</v>
      </c>
      <c r="D30" s="174">
        <f>ART!B31</f>
        <v>0</v>
      </c>
      <c r="E30" s="174">
        <f>LH!B31</f>
        <v>0</v>
      </c>
      <c r="F30" s="174">
        <f>MY!B31</f>
        <v>0</v>
      </c>
      <c r="G30" s="174">
        <f>MT!B31</f>
        <v>0</v>
      </c>
      <c r="H30" s="174">
        <f>VC!B31</f>
        <v>0</v>
      </c>
      <c r="I30" s="174">
        <f>CF!B31</f>
        <v>0</v>
      </c>
      <c r="J30" s="174">
        <f>SS!B31</f>
        <v>0</v>
      </c>
      <c r="K30" s="274">
        <f>CA!B31</f>
        <v>0</v>
      </c>
      <c r="L30" s="174">
        <f>CM!B31</f>
        <v>0</v>
      </c>
      <c r="M30" s="174">
        <f>LT!B31</f>
        <v>0</v>
      </c>
      <c r="N30" s="174">
        <f>HOL!B31</f>
        <v>0</v>
      </c>
      <c r="O30" s="174">
        <f>GR!B31</f>
        <v>0</v>
      </c>
      <c r="P30" s="174">
        <f>SC!B31</f>
        <v>0</v>
      </c>
      <c r="Q30" s="174">
        <f>GT!B31</f>
        <v>0</v>
      </c>
      <c r="R30" s="174">
        <f>IJ!B31</f>
        <v>0</v>
      </c>
    </row>
    <row r="31" spans="1:18" x14ac:dyDescent="0.25">
      <c r="A31" s="39" t="s">
        <v>13</v>
      </c>
      <c r="B31" s="13">
        <f t="shared" si="7"/>
        <v>29</v>
      </c>
      <c r="C31" s="174">
        <f>PR!B32</f>
        <v>0</v>
      </c>
      <c r="D31" s="174">
        <f>ART!B32</f>
        <v>0</v>
      </c>
      <c r="E31" s="174">
        <f>LH!B32</f>
        <v>29</v>
      </c>
      <c r="F31" s="174">
        <f>MY!B32</f>
        <v>0</v>
      </c>
      <c r="G31" s="174">
        <f>MT!B32</f>
        <v>0</v>
      </c>
      <c r="H31" s="174">
        <f>VC!B32</f>
        <v>0</v>
      </c>
      <c r="I31" s="174">
        <f>CF!B32</f>
        <v>0</v>
      </c>
      <c r="J31" s="174">
        <f>SS!B32</f>
        <v>0</v>
      </c>
      <c r="K31" s="274">
        <f>CA!B32</f>
        <v>0</v>
      </c>
      <c r="L31" s="174">
        <f>CM!B32</f>
        <v>0</v>
      </c>
      <c r="M31" s="174">
        <f>LT!B32</f>
        <v>0</v>
      </c>
      <c r="N31" s="174">
        <f>HOL!B32</f>
        <v>0</v>
      </c>
      <c r="O31" s="174">
        <f>GR!B32</f>
        <v>0</v>
      </c>
      <c r="P31" s="174">
        <f>SC!B32</f>
        <v>0</v>
      </c>
      <c r="Q31" s="174">
        <f>GT!B32</f>
        <v>0</v>
      </c>
      <c r="R31" s="174">
        <f>IJ!B32</f>
        <v>0</v>
      </c>
    </row>
    <row r="32" spans="1:18" x14ac:dyDescent="0.25">
      <c r="A32" s="39" t="s">
        <v>401</v>
      </c>
      <c r="B32" s="13">
        <f t="shared" si="7"/>
        <v>45</v>
      </c>
      <c r="C32" s="174">
        <f>PR!B33</f>
        <v>2</v>
      </c>
      <c r="D32" s="174">
        <f>ART!B33</f>
        <v>1</v>
      </c>
      <c r="E32" s="174">
        <f>LH!B33</f>
        <v>9</v>
      </c>
      <c r="F32" s="174">
        <f>MY!B33</f>
        <v>2</v>
      </c>
      <c r="G32" s="174">
        <f>MT!B33</f>
        <v>2</v>
      </c>
      <c r="H32" s="174">
        <f>VC!B33</f>
        <v>6</v>
      </c>
      <c r="I32" s="174">
        <f>CF!B33</f>
        <v>2</v>
      </c>
      <c r="J32" s="174">
        <f>SS!B33</f>
        <v>2</v>
      </c>
      <c r="K32" s="274">
        <f>CA!B33</f>
        <v>3</v>
      </c>
      <c r="L32" s="174">
        <f>CM!B33</f>
        <v>2</v>
      </c>
      <c r="M32" s="174">
        <f>LT!B33</f>
        <v>2</v>
      </c>
      <c r="N32" s="174">
        <f>HOL!B33</f>
        <v>5</v>
      </c>
      <c r="O32" s="174">
        <f>GR!B33</f>
        <v>3</v>
      </c>
      <c r="P32" s="174">
        <f>SC!B33</f>
        <v>2</v>
      </c>
      <c r="Q32" s="174">
        <f>GT!B33</f>
        <v>1</v>
      </c>
      <c r="R32" s="174">
        <f>IJ!B33</f>
        <v>1</v>
      </c>
    </row>
    <row r="33" spans="1:18" x14ac:dyDescent="0.25">
      <c r="A33" s="39" t="s">
        <v>14</v>
      </c>
      <c r="B33" s="13">
        <f t="shared" si="7"/>
        <v>30</v>
      </c>
      <c r="C33" s="174">
        <f>PR!B34</f>
        <v>0</v>
      </c>
      <c r="D33" s="174">
        <f>ART!B34</f>
        <v>0</v>
      </c>
      <c r="E33" s="174">
        <f>LH!B34</f>
        <v>0</v>
      </c>
      <c r="F33" s="174">
        <f>MY!B34</f>
        <v>0</v>
      </c>
      <c r="G33" s="174">
        <f>MT!B34</f>
        <v>0</v>
      </c>
      <c r="H33" s="174">
        <f>VC!B34</f>
        <v>10</v>
      </c>
      <c r="I33" s="174">
        <f>CF!B34</f>
        <v>0</v>
      </c>
      <c r="J33" s="174">
        <f>SS!B34</f>
        <v>0</v>
      </c>
      <c r="K33" s="274">
        <f>CA!B34</f>
        <v>0</v>
      </c>
      <c r="L33" s="174">
        <f>CM!B34</f>
        <v>10</v>
      </c>
      <c r="M33" s="174">
        <f>LT!B34</f>
        <v>0</v>
      </c>
      <c r="N33" s="174">
        <f>HOL!B34</f>
        <v>0</v>
      </c>
      <c r="O33" s="174">
        <f>GR!B34</f>
        <v>0</v>
      </c>
      <c r="P33" s="174">
        <f>SC!B34</f>
        <v>10</v>
      </c>
      <c r="Q33" s="174">
        <f>GT!B34</f>
        <v>0</v>
      </c>
      <c r="R33" s="174">
        <f>IJ!B34</f>
        <v>0</v>
      </c>
    </row>
    <row r="34" spans="1:18" x14ac:dyDescent="0.25">
      <c r="A34" s="39" t="s">
        <v>15</v>
      </c>
      <c r="B34" s="13">
        <f t="shared" si="7"/>
        <v>30</v>
      </c>
      <c r="C34" s="174">
        <f>PR!B35</f>
        <v>0</v>
      </c>
      <c r="D34" s="174">
        <f>ART!B35</f>
        <v>0</v>
      </c>
      <c r="E34" s="174">
        <f>LH!B35</f>
        <v>0</v>
      </c>
      <c r="F34" s="174">
        <f>MY!B35</f>
        <v>0</v>
      </c>
      <c r="G34" s="174">
        <f>MT!B35</f>
        <v>3</v>
      </c>
      <c r="H34" s="174">
        <f>VC!B35</f>
        <v>6</v>
      </c>
      <c r="I34" s="174">
        <f>CF!B35</f>
        <v>3</v>
      </c>
      <c r="J34" s="174">
        <f>SS!B35</f>
        <v>0</v>
      </c>
      <c r="K34" s="274">
        <f>CA!B35</f>
        <v>3</v>
      </c>
      <c r="L34" s="174">
        <f>CM!B35</f>
        <v>6</v>
      </c>
      <c r="M34" s="174">
        <f>LT!B35</f>
        <v>0</v>
      </c>
      <c r="N34" s="174">
        <f>HOL!B35</f>
        <v>3</v>
      </c>
      <c r="O34" s="174">
        <f>GR!B35</f>
        <v>0</v>
      </c>
      <c r="P34" s="174">
        <f>SC!B35</f>
        <v>6</v>
      </c>
      <c r="Q34" s="174">
        <f>GT!B35</f>
        <v>0</v>
      </c>
      <c r="R34" s="174">
        <f>IJ!B35</f>
        <v>0</v>
      </c>
    </row>
    <row r="35" spans="1:18" x14ac:dyDescent="0.25">
      <c r="A35" s="39" t="s">
        <v>106</v>
      </c>
      <c r="B35" s="13">
        <f t="shared" si="7"/>
        <v>60</v>
      </c>
      <c r="C35" s="174">
        <f>PR!B36</f>
        <v>0</v>
      </c>
      <c r="D35" s="174">
        <f>ART!B36</f>
        <v>0</v>
      </c>
      <c r="E35" s="174">
        <f>LH!B36</f>
        <v>60</v>
      </c>
      <c r="F35" s="174">
        <f>MY!B36</f>
        <v>0</v>
      </c>
      <c r="G35" s="174">
        <f>MT!B36</f>
        <v>0</v>
      </c>
      <c r="H35" s="174">
        <f>VC!B36</f>
        <v>0</v>
      </c>
      <c r="I35" s="174">
        <f>CF!B36</f>
        <v>0</v>
      </c>
      <c r="J35" s="174">
        <f>SS!B36</f>
        <v>0</v>
      </c>
      <c r="K35" s="274">
        <f>CA!B36</f>
        <v>0</v>
      </c>
      <c r="L35" s="174">
        <f>CM!B36</f>
        <v>0</v>
      </c>
      <c r="M35" s="174">
        <f>LT!B36</f>
        <v>0</v>
      </c>
      <c r="N35" s="174">
        <f>HOL!B36</f>
        <v>0</v>
      </c>
      <c r="O35" s="174">
        <f>GR!B36</f>
        <v>0</v>
      </c>
      <c r="P35" s="174">
        <f>SC!B36</f>
        <v>0</v>
      </c>
      <c r="Q35" s="174">
        <f>GT!B36</f>
        <v>0</v>
      </c>
      <c r="R35" s="174">
        <f>IJ!B36</f>
        <v>0</v>
      </c>
    </row>
    <row r="36" spans="1:18" x14ac:dyDescent="0.25">
      <c r="A36" s="220" t="s">
        <v>450</v>
      </c>
      <c r="B36" s="13">
        <f t="shared" si="7"/>
        <v>40</v>
      </c>
      <c r="C36" s="174">
        <f>PR!B37</f>
        <v>0</v>
      </c>
      <c r="D36" s="174">
        <f>ART!B37</f>
        <v>0</v>
      </c>
      <c r="E36" s="174">
        <f>LH!B37</f>
        <v>40</v>
      </c>
      <c r="F36" s="174">
        <f>MY!B37</f>
        <v>0</v>
      </c>
      <c r="G36" s="174">
        <f>MT!B37</f>
        <v>0</v>
      </c>
      <c r="H36" s="174">
        <f>VC!B37</f>
        <v>0</v>
      </c>
      <c r="I36" s="174">
        <f>CF!B37</f>
        <v>0</v>
      </c>
      <c r="J36" s="174">
        <f>SS!B37</f>
        <v>0</v>
      </c>
      <c r="K36" s="274">
        <f>CA!B37</f>
        <v>0</v>
      </c>
      <c r="L36" s="174">
        <f>CM!B37</f>
        <v>0</v>
      </c>
      <c r="M36" s="174">
        <f>LT!B37</f>
        <v>0</v>
      </c>
      <c r="N36" s="174">
        <f>HOL!B37</f>
        <v>0</v>
      </c>
      <c r="O36" s="174">
        <f>GR!B37</f>
        <v>0</v>
      </c>
      <c r="P36" s="174">
        <f>SC!B37</f>
        <v>0</v>
      </c>
      <c r="Q36" s="174">
        <f>GT!B37</f>
        <v>0</v>
      </c>
      <c r="R36" s="174">
        <f>IJ!B37</f>
        <v>0</v>
      </c>
    </row>
    <row r="37" spans="1:18" x14ac:dyDescent="0.25">
      <c r="A37" s="220" t="s">
        <v>451</v>
      </c>
      <c r="B37" s="13">
        <f t="shared" si="7"/>
        <v>30</v>
      </c>
      <c r="C37" s="174">
        <f>PR!B38</f>
        <v>0</v>
      </c>
      <c r="D37" s="174">
        <f>ART!B38</f>
        <v>0</v>
      </c>
      <c r="E37" s="174">
        <f>LH!B38</f>
        <v>0</v>
      </c>
      <c r="F37" s="174">
        <f>MY!B38</f>
        <v>0</v>
      </c>
      <c r="G37" s="174">
        <f>MT!B38</f>
        <v>0</v>
      </c>
      <c r="H37" s="174">
        <f>VC!B38</f>
        <v>30</v>
      </c>
      <c r="I37" s="174">
        <f>CF!B38</f>
        <v>0</v>
      </c>
      <c r="J37" s="174">
        <f>SS!B38</f>
        <v>0</v>
      </c>
      <c r="K37" s="274">
        <f>CA!B38</f>
        <v>0</v>
      </c>
      <c r="L37" s="174">
        <f>CM!B38</f>
        <v>0</v>
      </c>
      <c r="M37" s="174">
        <f>LT!B38</f>
        <v>0</v>
      </c>
      <c r="N37" s="174">
        <f>HOL!B38</f>
        <v>0</v>
      </c>
      <c r="O37" s="174">
        <f>GR!B38</f>
        <v>0</v>
      </c>
      <c r="P37" s="174">
        <f>SC!B38</f>
        <v>0</v>
      </c>
      <c r="Q37" s="174">
        <f>GT!B38</f>
        <v>0</v>
      </c>
      <c r="R37" s="174">
        <f>IJ!B38</f>
        <v>0</v>
      </c>
    </row>
    <row r="38" spans="1:18" x14ac:dyDescent="0.25">
      <c r="A38" s="220" t="s">
        <v>452</v>
      </c>
      <c r="B38" s="13">
        <f t="shared" si="7"/>
        <v>0</v>
      </c>
      <c r="C38" s="174">
        <f>PR!B39</f>
        <v>0</v>
      </c>
      <c r="D38" s="174">
        <f>ART!B39</f>
        <v>0</v>
      </c>
      <c r="E38" s="174">
        <f>LH!B39</f>
        <v>0</v>
      </c>
      <c r="F38" s="174">
        <f>MY!B39</f>
        <v>0</v>
      </c>
      <c r="G38" s="174">
        <f>MT!B39</f>
        <v>0</v>
      </c>
      <c r="H38" s="174">
        <f>VC!B39</f>
        <v>0</v>
      </c>
      <c r="I38" s="174">
        <f>CF!B39</f>
        <v>0</v>
      </c>
      <c r="J38" s="174">
        <f>SS!B39</f>
        <v>0</v>
      </c>
      <c r="K38" s="274">
        <f>CA!B39</f>
        <v>0</v>
      </c>
      <c r="L38" s="174">
        <f>CM!B39</f>
        <v>0</v>
      </c>
      <c r="M38" s="174">
        <f>LT!B39</f>
        <v>0</v>
      </c>
      <c r="N38" s="174">
        <f>HOL!B39</f>
        <v>0</v>
      </c>
      <c r="O38" s="174">
        <f>GR!B39</f>
        <v>0</v>
      </c>
      <c r="P38" s="174">
        <f>SC!B39</f>
        <v>0</v>
      </c>
      <c r="Q38" s="174">
        <f>GT!B39</f>
        <v>0</v>
      </c>
      <c r="R38" s="174">
        <f>IJ!B39</f>
        <v>0</v>
      </c>
    </row>
    <row r="39" spans="1:18" ht="15.75" thickBot="1" x14ac:dyDescent="0.3">
      <c r="A39" s="42" t="s">
        <v>16</v>
      </c>
      <c r="B39" s="171">
        <f t="shared" si="7"/>
        <v>35</v>
      </c>
      <c r="C39" s="174">
        <f>PR!B40</f>
        <v>6</v>
      </c>
      <c r="D39" s="174">
        <f>ART!B40</f>
        <v>0</v>
      </c>
      <c r="E39" s="174">
        <f>LH!B40</f>
        <v>4</v>
      </c>
      <c r="F39" s="174">
        <f>MY!B40</f>
        <v>1</v>
      </c>
      <c r="G39" s="174">
        <f>MT!B40</f>
        <v>0</v>
      </c>
      <c r="H39" s="174">
        <f>VC!B40</f>
        <v>2</v>
      </c>
      <c r="I39" s="174">
        <f>CF!B40</f>
        <v>0</v>
      </c>
      <c r="J39" s="174">
        <f>SS!B40</f>
        <v>0</v>
      </c>
      <c r="K39" s="274">
        <f>CA!B40</f>
        <v>0</v>
      </c>
      <c r="L39" s="174">
        <f>CM!B40</f>
        <v>6</v>
      </c>
      <c r="M39" s="174">
        <f>LT!B40</f>
        <v>0</v>
      </c>
      <c r="N39" s="174">
        <f>HOL!B40</f>
        <v>0</v>
      </c>
      <c r="O39" s="174">
        <f>GR!B40</f>
        <v>0</v>
      </c>
      <c r="P39" s="174">
        <f>SC!B40</f>
        <v>7</v>
      </c>
      <c r="Q39" s="174">
        <f>GT!B40</f>
        <v>7</v>
      </c>
      <c r="R39" s="174">
        <f>IJ!B40</f>
        <v>2</v>
      </c>
    </row>
    <row r="40" spans="1:18" ht="15.75" customHeight="1" thickBot="1" x14ac:dyDescent="0.3">
      <c r="A40" s="189" t="s">
        <v>17</v>
      </c>
      <c r="B40" s="149">
        <f t="shared" si="7"/>
        <v>1372</v>
      </c>
      <c r="C40" s="62">
        <f>SUM(C41:C53)</f>
        <v>60</v>
      </c>
      <c r="D40" s="62">
        <f t="shared" ref="D40:R40" si="8">SUM(D41:D53)</f>
        <v>63</v>
      </c>
      <c r="E40" s="62">
        <f t="shared" si="8"/>
        <v>405</v>
      </c>
      <c r="F40" s="62">
        <f t="shared" si="8"/>
        <v>47</v>
      </c>
      <c r="G40" s="62">
        <f t="shared" si="8"/>
        <v>86</v>
      </c>
      <c r="H40" s="62">
        <f t="shared" si="8"/>
        <v>99</v>
      </c>
      <c r="I40" s="62">
        <f t="shared" si="8"/>
        <v>38</v>
      </c>
      <c r="J40" s="62">
        <f t="shared" si="8"/>
        <v>37</v>
      </c>
      <c r="K40" s="275">
        <f t="shared" si="8"/>
        <v>41</v>
      </c>
      <c r="L40" s="62">
        <f t="shared" si="8"/>
        <v>59</v>
      </c>
      <c r="M40" s="62">
        <f t="shared" si="8"/>
        <v>39</v>
      </c>
      <c r="N40" s="62">
        <f t="shared" si="8"/>
        <v>69</v>
      </c>
      <c r="O40" s="62">
        <f t="shared" si="8"/>
        <v>80</v>
      </c>
      <c r="P40" s="62">
        <f t="shared" si="8"/>
        <v>193</v>
      </c>
      <c r="Q40" s="62">
        <f t="shared" si="8"/>
        <v>40</v>
      </c>
      <c r="R40" s="62">
        <f t="shared" si="8"/>
        <v>16</v>
      </c>
    </row>
    <row r="41" spans="1:18" x14ac:dyDescent="0.25">
      <c r="A41" s="38" t="s">
        <v>383</v>
      </c>
      <c r="B41" s="95">
        <f t="shared" si="7"/>
        <v>180</v>
      </c>
      <c r="C41" s="174">
        <f>PR!B42</f>
        <v>14</v>
      </c>
      <c r="D41" s="174">
        <f>ART!B42</f>
        <v>20</v>
      </c>
      <c r="E41" s="174">
        <f>LH!B42</f>
        <v>40</v>
      </c>
      <c r="F41" s="174">
        <f>MY!B42</f>
        <v>13</v>
      </c>
      <c r="G41" s="174">
        <f>MT!B42</f>
        <v>12</v>
      </c>
      <c r="H41" s="174">
        <f>VC!B42</f>
        <v>12</v>
      </c>
      <c r="I41" s="174">
        <f>CF!B42</f>
        <v>2</v>
      </c>
      <c r="J41" s="174">
        <f>SS!B42</f>
        <v>3</v>
      </c>
      <c r="K41" s="274">
        <f>CA!B42</f>
        <v>3</v>
      </c>
      <c r="L41" s="174">
        <f>CM!B42</f>
        <v>5</v>
      </c>
      <c r="M41" s="174">
        <f>LT!B42</f>
        <v>5</v>
      </c>
      <c r="N41" s="174">
        <f>HOL!B42</f>
        <v>15</v>
      </c>
      <c r="O41" s="174">
        <f>GR!B42</f>
        <v>10</v>
      </c>
      <c r="P41" s="174">
        <f>SC!B42</f>
        <v>21</v>
      </c>
      <c r="Q41" s="174">
        <f>GT!B42</f>
        <v>4</v>
      </c>
      <c r="R41" s="174">
        <f>IJ!B42</f>
        <v>1</v>
      </c>
    </row>
    <row r="42" spans="1:18" x14ac:dyDescent="0.25">
      <c r="A42" s="39" t="s">
        <v>384</v>
      </c>
      <c r="B42" s="13">
        <f t="shared" si="7"/>
        <v>200</v>
      </c>
      <c r="C42" s="174">
        <f>PR!B43</f>
        <v>2</v>
      </c>
      <c r="D42" s="174">
        <f>ART!B43</f>
        <v>2</v>
      </c>
      <c r="E42" s="174">
        <f>LH!B43</f>
        <v>72</v>
      </c>
      <c r="F42" s="174">
        <f>MY!B43</f>
        <v>3</v>
      </c>
      <c r="G42" s="174">
        <f>MT!B43</f>
        <v>20</v>
      </c>
      <c r="H42" s="174">
        <f>VC!B43</f>
        <v>17</v>
      </c>
      <c r="I42" s="174">
        <f>CF!B43</f>
        <v>8</v>
      </c>
      <c r="J42" s="174">
        <f>SS!B43</f>
        <v>8</v>
      </c>
      <c r="K42" s="274">
        <f>CA!B43</f>
        <v>8</v>
      </c>
      <c r="L42" s="174">
        <f>CM!B43</f>
        <v>9</v>
      </c>
      <c r="M42" s="174">
        <f>LT!B43</f>
        <v>4</v>
      </c>
      <c r="N42" s="174">
        <f>HOL!B43</f>
        <v>10</v>
      </c>
      <c r="O42" s="174">
        <f>GR!B43</f>
        <v>7</v>
      </c>
      <c r="P42" s="174">
        <f>SC!B43</f>
        <v>27</v>
      </c>
      <c r="Q42" s="174">
        <f>GT!B43</f>
        <v>2</v>
      </c>
      <c r="R42" s="174">
        <f>IJ!B43</f>
        <v>1</v>
      </c>
    </row>
    <row r="43" spans="1:18" x14ac:dyDescent="0.25">
      <c r="A43" s="39" t="s">
        <v>385</v>
      </c>
      <c r="B43" s="13">
        <f t="shared" si="7"/>
        <v>136</v>
      </c>
      <c r="C43" s="174">
        <f>PR!B44</f>
        <v>6</v>
      </c>
      <c r="D43" s="174">
        <f>ART!B44</f>
        <v>5</v>
      </c>
      <c r="E43" s="174">
        <f>LH!B44</f>
        <v>40</v>
      </c>
      <c r="F43" s="174">
        <f>MY!B44</f>
        <v>4</v>
      </c>
      <c r="G43" s="174">
        <f>MT!B44</f>
        <v>10</v>
      </c>
      <c r="H43" s="174">
        <f>VC!B44</f>
        <v>11</v>
      </c>
      <c r="I43" s="174">
        <f>CF!B44</f>
        <v>1</v>
      </c>
      <c r="J43" s="174">
        <f>SS!B44</f>
        <v>2</v>
      </c>
      <c r="K43" s="274">
        <f>CA!B44</f>
        <v>1</v>
      </c>
      <c r="L43" s="174">
        <f>CM!B44</f>
        <v>10</v>
      </c>
      <c r="M43" s="174">
        <f>LT!B44</f>
        <v>4</v>
      </c>
      <c r="N43" s="174">
        <f>HOL!B44</f>
        <v>5</v>
      </c>
      <c r="O43" s="174">
        <f>GR!B44</f>
        <v>7</v>
      </c>
      <c r="P43" s="174">
        <f>SC!B44</f>
        <v>24</v>
      </c>
      <c r="Q43" s="174">
        <f>GT!B44</f>
        <v>5</v>
      </c>
      <c r="R43" s="174">
        <f>IJ!B44</f>
        <v>1</v>
      </c>
    </row>
    <row r="44" spans="1:18" x14ac:dyDescent="0.25">
      <c r="A44" s="39" t="s">
        <v>386</v>
      </c>
      <c r="B44" s="13">
        <f t="shared" si="7"/>
        <v>170</v>
      </c>
      <c r="C44" s="174">
        <f>PR!B45</f>
        <v>5</v>
      </c>
      <c r="D44" s="174">
        <f>ART!B45</f>
        <v>7</v>
      </c>
      <c r="E44" s="174">
        <f>LH!B45</f>
        <v>51</v>
      </c>
      <c r="F44" s="174">
        <f>MY!B45</f>
        <v>12</v>
      </c>
      <c r="G44" s="174">
        <f>MT!B45</f>
        <v>3</v>
      </c>
      <c r="H44" s="174">
        <f>VC!B45</f>
        <v>15</v>
      </c>
      <c r="I44" s="174">
        <f>CF!B45</f>
        <v>3</v>
      </c>
      <c r="J44" s="174">
        <f>SS!B45</f>
        <v>2</v>
      </c>
      <c r="K44" s="274">
        <f>CA!B45</f>
        <v>2</v>
      </c>
      <c r="L44" s="174">
        <f>CM!B45</f>
        <v>3</v>
      </c>
      <c r="M44" s="174">
        <f>LT!B45</f>
        <v>4</v>
      </c>
      <c r="N44" s="174">
        <f>HOL!B45</f>
        <v>9</v>
      </c>
      <c r="O44" s="174">
        <f>GR!B45</f>
        <v>8</v>
      </c>
      <c r="P44" s="174">
        <f>SC!B45</f>
        <v>40</v>
      </c>
      <c r="Q44" s="174">
        <f>GT!B45</f>
        <v>4</v>
      </c>
      <c r="R44" s="174">
        <f>IJ!B45</f>
        <v>2</v>
      </c>
    </row>
    <row r="45" spans="1:18" x14ac:dyDescent="0.25">
      <c r="A45" s="39" t="s">
        <v>387</v>
      </c>
      <c r="B45" s="13">
        <f t="shared" si="7"/>
        <v>80</v>
      </c>
      <c r="C45" s="174">
        <f>PR!B46</f>
        <v>1</v>
      </c>
      <c r="D45" s="174">
        <f>ART!B46</f>
        <v>5</v>
      </c>
      <c r="E45" s="174">
        <f>LH!B46</f>
        <v>27</v>
      </c>
      <c r="F45" s="174">
        <f>MY!B46</f>
        <v>1</v>
      </c>
      <c r="G45" s="174">
        <f>MT!B46</f>
        <v>6</v>
      </c>
      <c r="H45" s="174">
        <f>VC!B46</f>
        <v>4</v>
      </c>
      <c r="I45" s="174">
        <f>CF!B46</f>
        <v>4</v>
      </c>
      <c r="J45" s="174">
        <f>SS!B46</f>
        <v>4</v>
      </c>
      <c r="K45" s="274">
        <f>CA!B46</f>
        <v>4</v>
      </c>
      <c r="L45" s="174">
        <f>CM!B46</f>
        <v>4</v>
      </c>
      <c r="M45" s="174">
        <f>LT!B46</f>
        <v>2</v>
      </c>
      <c r="N45" s="174">
        <f>HOL!B46</f>
        <v>4</v>
      </c>
      <c r="O45" s="174">
        <f>GR!B46</f>
        <v>4</v>
      </c>
      <c r="P45" s="174">
        <f>SC!B46</f>
        <v>6</v>
      </c>
      <c r="Q45" s="174">
        <f>GT!B46</f>
        <v>2</v>
      </c>
      <c r="R45" s="174">
        <f>IJ!B46</f>
        <v>2</v>
      </c>
    </row>
    <row r="46" spans="1:18" x14ac:dyDescent="0.25">
      <c r="A46" s="39" t="s">
        <v>388</v>
      </c>
      <c r="B46" s="13">
        <f t="shared" si="7"/>
        <v>30</v>
      </c>
      <c r="C46" s="174">
        <f>PR!B47</f>
        <v>2</v>
      </c>
      <c r="D46" s="174">
        <f>ART!B47</f>
        <v>2</v>
      </c>
      <c r="E46" s="174">
        <f>LH!B47</f>
        <v>6</v>
      </c>
      <c r="F46" s="174">
        <f>MY!B47</f>
        <v>2</v>
      </c>
      <c r="G46" s="174">
        <f>MT!B47</f>
        <v>2</v>
      </c>
      <c r="H46" s="174">
        <f>VC!B47</f>
        <v>2</v>
      </c>
      <c r="I46" s="174">
        <f>CF!B47</f>
        <v>2</v>
      </c>
      <c r="J46" s="174">
        <f>SS!B47</f>
        <v>1</v>
      </c>
      <c r="K46" s="274">
        <f>CA!B47</f>
        <v>1</v>
      </c>
      <c r="L46" s="174">
        <f>CM!B47</f>
        <v>2</v>
      </c>
      <c r="M46" s="174">
        <f>LT!B47</f>
        <v>1</v>
      </c>
      <c r="N46" s="174">
        <f>HOL!B47</f>
        <v>2</v>
      </c>
      <c r="O46" s="174">
        <f>GR!B47</f>
        <v>1</v>
      </c>
      <c r="P46" s="174">
        <f>SC!B47</f>
        <v>1</v>
      </c>
      <c r="Q46" s="174">
        <f>GT!B47</f>
        <v>2</v>
      </c>
      <c r="R46" s="174">
        <f>IJ!B47</f>
        <v>1</v>
      </c>
    </row>
    <row r="47" spans="1:18" x14ac:dyDescent="0.25">
      <c r="A47" s="39" t="s">
        <v>382</v>
      </c>
      <c r="B47" s="13">
        <f t="shared" si="7"/>
        <v>25</v>
      </c>
      <c r="C47" s="174">
        <f>PR!B48</f>
        <v>1</v>
      </c>
      <c r="D47" s="174">
        <f>ART!B48</f>
        <v>1</v>
      </c>
      <c r="E47" s="174">
        <f>LH!B48</f>
        <v>7</v>
      </c>
      <c r="F47" s="174">
        <f>MY!B48</f>
        <v>1</v>
      </c>
      <c r="G47" s="174">
        <f>MT!B48</f>
        <v>1</v>
      </c>
      <c r="H47" s="174">
        <f>VC!B48</f>
        <v>1</v>
      </c>
      <c r="I47" s="174">
        <f>CF!B48</f>
        <v>1</v>
      </c>
      <c r="J47" s="174">
        <f>SS!B48</f>
        <v>1</v>
      </c>
      <c r="K47" s="274">
        <f>CA!B48</f>
        <v>2</v>
      </c>
      <c r="L47" s="174">
        <f>CM!B48</f>
        <v>1</v>
      </c>
      <c r="M47" s="174">
        <f>LT!B48</f>
        <v>1</v>
      </c>
      <c r="N47" s="174">
        <f>HOL!B48</f>
        <v>1</v>
      </c>
      <c r="O47" s="174">
        <f>GR!B48</f>
        <v>1</v>
      </c>
      <c r="P47" s="174">
        <f>SC!B48</f>
        <v>1</v>
      </c>
      <c r="Q47" s="174">
        <f>GT!B48</f>
        <v>3</v>
      </c>
      <c r="R47" s="174">
        <f>IJ!B48</f>
        <v>1</v>
      </c>
    </row>
    <row r="48" spans="1:18" x14ac:dyDescent="0.25">
      <c r="A48" s="39" t="s">
        <v>389</v>
      </c>
      <c r="B48" s="13">
        <f t="shared" si="7"/>
        <v>30</v>
      </c>
      <c r="C48" s="174">
        <f>PR!B49</f>
        <v>1</v>
      </c>
      <c r="D48" s="174">
        <f>ART!B49</f>
        <v>4</v>
      </c>
      <c r="E48" s="174">
        <f>LH!B49</f>
        <v>7</v>
      </c>
      <c r="F48" s="174">
        <f>MY!B49</f>
        <v>1</v>
      </c>
      <c r="G48" s="174">
        <f>MT!B49</f>
        <v>1</v>
      </c>
      <c r="H48" s="174">
        <f>VC!B49</f>
        <v>2</v>
      </c>
      <c r="I48" s="174">
        <f>CF!B49</f>
        <v>1</v>
      </c>
      <c r="J48" s="174">
        <f>SS!B49</f>
        <v>1</v>
      </c>
      <c r="K48" s="274">
        <f>CA!B49</f>
        <v>1</v>
      </c>
      <c r="L48" s="174">
        <f>CM!B49</f>
        <v>3</v>
      </c>
      <c r="M48" s="174">
        <f>LT!B49</f>
        <v>1</v>
      </c>
      <c r="N48" s="174">
        <f>HOL!B49</f>
        <v>1</v>
      </c>
      <c r="O48" s="174">
        <f>GR!B49</f>
        <v>1</v>
      </c>
      <c r="P48" s="174">
        <f>SC!B49</f>
        <v>3</v>
      </c>
      <c r="Q48" s="174">
        <f>GT!B49</f>
        <v>1</v>
      </c>
      <c r="R48" s="174">
        <f>IJ!B49</f>
        <v>1</v>
      </c>
    </row>
    <row r="49" spans="1:18" x14ac:dyDescent="0.25">
      <c r="A49" s="39" t="s">
        <v>390</v>
      </c>
      <c r="B49" s="13">
        <f t="shared" si="7"/>
        <v>65</v>
      </c>
      <c r="C49" s="174">
        <f>PR!B50</f>
        <v>3</v>
      </c>
      <c r="D49" s="174">
        <f>ART!B50</f>
        <v>2</v>
      </c>
      <c r="E49" s="174">
        <f>LH!B50</f>
        <v>19</v>
      </c>
      <c r="F49" s="174">
        <f>MY!B50</f>
        <v>1</v>
      </c>
      <c r="G49" s="174">
        <f>MT!B50</f>
        <v>3</v>
      </c>
      <c r="H49" s="174">
        <f>VC!B50</f>
        <v>4</v>
      </c>
      <c r="I49" s="174">
        <f>CF!B50</f>
        <v>4</v>
      </c>
      <c r="J49" s="174">
        <f>SS!B50</f>
        <v>4</v>
      </c>
      <c r="K49" s="274">
        <f>CA!B50</f>
        <v>4</v>
      </c>
      <c r="L49" s="174">
        <f>CM!B50</f>
        <v>4</v>
      </c>
      <c r="M49" s="174">
        <f>LT!B50</f>
        <v>3</v>
      </c>
      <c r="N49" s="174">
        <f>HOL!B50</f>
        <v>4</v>
      </c>
      <c r="O49" s="174">
        <f>GR!B50</f>
        <v>3</v>
      </c>
      <c r="P49" s="174">
        <f>SC!B50</f>
        <v>3</v>
      </c>
      <c r="Q49" s="174">
        <f>GT!B50</f>
        <v>2</v>
      </c>
      <c r="R49" s="174">
        <f>IJ!B50</f>
        <v>2</v>
      </c>
    </row>
    <row r="50" spans="1:18" x14ac:dyDescent="0.25">
      <c r="A50" s="39" t="s">
        <v>391</v>
      </c>
      <c r="B50" s="13">
        <f t="shared" si="7"/>
        <v>65</v>
      </c>
      <c r="C50" s="174">
        <f>PR!B51</f>
        <v>3</v>
      </c>
      <c r="D50" s="174">
        <f>ART!B51</f>
        <v>2</v>
      </c>
      <c r="E50" s="174">
        <f>LH!B51</f>
        <v>24</v>
      </c>
      <c r="F50" s="174">
        <f>MY!B51</f>
        <v>2</v>
      </c>
      <c r="G50" s="174">
        <f>MT!B51</f>
        <v>3</v>
      </c>
      <c r="H50" s="174">
        <f>VC!B51</f>
        <v>2</v>
      </c>
      <c r="I50" s="174">
        <f>CF!B51</f>
        <v>2</v>
      </c>
      <c r="J50" s="174">
        <f>SS!B51</f>
        <v>2</v>
      </c>
      <c r="K50" s="274">
        <f>CA!B51</f>
        <v>2</v>
      </c>
      <c r="L50" s="174">
        <f>CM!B51</f>
        <v>3</v>
      </c>
      <c r="M50" s="174">
        <f>LT!B51</f>
        <v>3</v>
      </c>
      <c r="N50" s="174">
        <f>HOL!B51</f>
        <v>2</v>
      </c>
      <c r="O50" s="174">
        <f>GR!B51</f>
        <v>6</v>
      </c>
      <c r="P50" s="174">
        <f>SC!B51</f>
        <v>3</v>
      </c>
      <c r="Q50" s="174">
        <f>GT!B51</f>
        <v>5</v>
      </c>
      <c r="R50" s="174">
        <f>IJ!B51</f>
        <v>1</v>
      </c>
    </row>
    <row r="51" spans="1:18" x14ac:dyDescent="0.25">
      <c r="A51" s="39" t="s">
        <v>392</v>
      </c>
      <c r="B51" s="13">
        <f t="shared" si="7"/>
        <v>95</v>
      </c>
      <c r="C51" s="174">
        <f>PR!B52</f>
        <v>6</v>
      </c>
      <c r="D51" s="174">
        <f>ART!B52</f>
        <v>1</v>
      </c>
      <c r="E51" s="174">
        <f>LH!B52</f>
        <v>30</v>
      </c>
      <c r="F51" s="174">
        <f>MY!B52</f>
        <v>1</v>
      </c>
      <c r="G51" s="174">
        <f>MT!B52</f>
        <v>9</v>
      </c>
      <c r="H51" s="174">
        <f>VC!B52</f>
        <v>5</v>
      </c>
      <c r="I51" s="174">
        <f>CF!B52</f>
        <v>2</v>
      </c>
      <c r="J51" s="174">
        <f>SS!B52</f>
        <v>1</v>
      </c>
      <c r="K51" s="274">
        <f>CA!B52</f>
        <v>6</v>
      </c>
      <c r="L51" s="174">
        <f>CM!B52</f>
        <v>7</v>
      </c>
      <c r="M51" s="174">
        <f>LT!B52</f>
        <v>4</v>
      </c>
      <c r="N51" s="174">
        <f>HOL!B52</f>
        <v>4</v>
      </c>
      <c r="O51" s="174">
        <f>GR!B52</f>
        <v>10</v>
      </c>
      <c r="P51" s="174">
        <f>SC!B52</f>
        <v>7</v>
      </c>
      <c r="Q51" s="174">
        <f>GT!B52</f>
        <v>2</v>
      </c>
      <c r="R51" s="174">
        <f>IJ!B52</f>
        <v>0</v>
      </c>
    </row>
    <row r="52" spans="1:18" x14ac:dyDescent="0.25">
      <c r="A52" s="39" t="s">
        <v>393</v>
      </c>
      <c r="B52" s="13">
        <f t="shared" si="7"/>
        <v>140</v>
      </c>
      <c r="C52" s="174">
        <f>PR!B53</f>
        <v>6</v>
      </c>
      <c r="D52" s="174">
        <f>ART!B53</f>
        <v>2</v>
      </c>
      <c r="E52" s="174">
        <f>LH!B53</f>
        <v>49</v>
      </c>
      <c r="F52" s="174">
        <f>MY!B53</f>
        <v>4</v>
      </c>
      <c r="G52" s="174">
        <f>MT!B53</f>
        <v>7</v>
      </c>
      <c r="H52" s="174">
        <f>VC!B53</f>
        <v>10</v>
      </c>
      <c r="I52" s="174">
        <f>CF!B53</f>
        <v>5</v>
      </c>
      <c r="J52" s="174">
        <f>SS!B53</f>
        <v>5</v>
      </c>
      <c r="K52" s="274">
        <f>CA!B53</f>
        <v>5</v>
      </c>
      <c r="L52" s="174">
        <f>CM!B53</f>
        <v>5</v>
      </c>
      <c r="M52" s="174">
        <f>LT!B53</f>
        <v>3</v>
      </c>
      <c r="N52" s="174">
        <f>HOL!B53</f>
        <v>4</v>
      </c>
      <c r="O52" s="174">
        <f>GR!B53</f>
        <v>9</v>
      </c>
      <c r="P52" s="174">
        <f>SC!B53</f>
        <v>20</v>
      </c>
      <c r="Q52" s="174">
        <f>GT!B53</f>
        <v>4</v>
      </c>
      <c r="R52" s="174">
        <f>IJ!B53</f>
        <v>2</v>
      </c>
    </row>
    <row r="53" spans="1:18" ht="15.75" thickBot="1" x14ac:dyDescent="0.3">
      <c r="A53" s="42" t="s">
        <v>394</v>
      </c>
      <c r="B53" s="148">
        <f t="shared" si="7"/>
        <v>156</v>
      </c>
      <c r="C53" s="174">
        <f>PR!B54</f>
        <v>10</v>
      </c>
      <c r="D53" s="174">
        <f>ART!B54</f>
        <v>10</v>
      </c>
      <c r="E53" s="174">
        <f>LH!B54</f>
        <v>33</v>
      </c>
      <c r="F53" s="174">
        <f>MY!B54</f>
        <v>2</v>
      </c>
      <c r="G53" s="174">
        <f>MT!B54</f>
        <v>9</v>
      </c>
      <c r="H53" s="174">
        <f>VC!B54</f>
        <v>14</v>
      </c>
      <c r="I53" s="174">
        <f>CF!B54</f>
        <v>3</v>
      </c>
      <c r="J53" s="174">
        <f>SS!B54</f>
        <v>3</v>
      </c>
      <c r="K53" s="274">
        <f>CA!B54</f>
        <v>2</v>
      </c>
      <c r="L53" s="174">
        <f>CM!B54</f>
        <v>3</v>
      </c>
      <c r="M53" s="174">
        <f>LT!B54</f>
        <v>4</v>
      </c>
      <c r="N53" s="174">
        <f>HOL!B54</f>
        <v>8</v>
      </c>
      <c r="O53" s="174">
        <f>GR!B54</f>
        <v>13</v>
      </c>
      <c r="P53" s="174">
        <f>SC!B54</f>
        <v>37</v>
      </c>
      <c r="Q53" s="174">
        <f>GT!B54</f>
        <v>4</v>
      </c>
      <c r="R53" s="174">
        <f>IJ!B54</f>
        <v>1</v>
      </c>
    </row>
    <row r="54" spans="1:18" ht="15.75" customHeight="1" x14ac:dyDescent="0.25">
      <c r="A54" s="190" t="s">
        <v>374</v>
      </c>
      <c r="B54" s="168">
        <f t="shared" si="7"/>
        <v>1610</v>
      </c>
      <c r="C54" s="164">
        <f t="shared" ref="C54:R54" si="9">C55+C56</f>
        <v>129</v>
      </c>
      <c r="D54" s="164">
        <f t="shared" si="9"/>
        <v>99</v>
      </c>
      <c r="E54" s="164">
        <f t="shared" si="9"/>
        <v>73</v>
      </c>
      <c r="F54" s="164">
        <f t="shared" si="9"/>
        <v>51</v>
      </c>
      <c r="G54" s="164">
        <f t="shared" si="9"/>
        <v>126</v>
      </c>
      <c r="H54" s="164">
        <f t="shared" si="9"/>
        <v>98</v>
      </c>
      <c r="I54" s="164">
        <f t="shared" si="9"/>
        <v>58</v>
      </c>
      <c r="J54" s="164">
        <f t="shared" si="9"/>
        <v>54</v>
      </c>
      <c r="K54" s="273">
        <f t="shared" si="9"/>
        <v>175</v>
      </c>
      <c r="L54" s="164">
        <f t="shared" si="9"/>
        <v>142</v>
      </c>
      <c r="M54" s="164">
        <f t="shared" si="9"/>
        <v>69</v>
      </c>
      <c r="N54" s="164">
        <f t="shared" si="9"/>
        <v>111</v>
      </c>
      <c r="O54" s="164">
        <f t="shared" si="9"/>
        <v>181</v>
      </c>
      <c r="P54" s="164">
        <f t="shared" si="9"/>
        <v>140</v>
      </c>
      <c r="Q54" s="164">
        <f t="shared" si="9"/>
        <v>80</v>
      </c>
      <c r="R54" s="164">
        <f t="shared" si="9"/>
        <v>24</v>
      </c>
    </row>
    <row r="55" spans="1:18" x14ac:dyDescent="0.25">
      <c r="A55" s="191" t="s">
        <v>166</v>
      </c>
      <c r="B55" s="169">
        <f t="shared" si="7"/>
        <v>1558</v>
      </c>
      <c r="C55" s="23">
        <f>SUM(C57:C61)</f>
        <v>107</v>
      </c>
      <c r="D55" s="23">
        <f t="shared" ref="D55:Q55" si="10">SUM(D57:D61)</f>
        <v>69</v>
      </c>
      <c r="E55" s="23">
        <f t="shared" si="10"/>
        <v>73</v>
      </c>
      <c r="F55" s="23">
        <f t="shared" si="10"/>
        <v>51</v>
      </c>
      <c r="G55" s="23">
        <f t="shared" si="10"/>
        <v>126</v>
      </c>
      <c r="H55" s="23">
        <f t="shared" si="10"/>
        <v>98</v>
      </c>
      <c r="I55" s="23">
        <f t="shared" si="10"/>
        <v>58</v>
      </c>
      <c r="J55" s="23">
        <f t="shared" si="10"/>
        <v>54</v>
      </c>
      <c r="K55" s="236">
        <f t="shared" si="10"/>
        <v>175</v>
      </c>
      <c r="L55" s="23">
        <f t="shared" si="10"/>
        <v>142</v>
      </c>
      <c r="M55" s="23">
        <f t="shared" si="10"/>
        <v>69</v>
      </c>
      <c r="N55" s="23">
        <f t="shared" si="10"/>
        <v>111</v>
      </c>
      <c r="O55" s="23">
        <f t="shared" si="10"/>
        <v>181</v>
      </c>
      <c r="P55" s="23">
        <f t="shared" si="10"/>
        <v>140</v>
      </c>
      <c r="Q55" s="23">
        <f t="shared" si="10"/>
        <v>80</v>
      </c>
      <c r="R55" s="23">
        <f t="shared" ref="R55" si="11">R57+R58+R59+R60+R61</f>
        <v>24</v>
      </c>
    </row>
    <row r="56" spans="1:18" ht="15.75" thickBot="1" x14ac:dyDescent="0.3">
      <c r="A56" s="192" t="s">
        <v>167</v>
      </c>
      <c r="B56" s="206">
        <f t="shared" si="7"/>
        <v>52</v>
      </c>
      <c r="C56" s="27">
        <f>SUM(C62:C63)</f>
        <v>22</v>
      </c>
      <c r="D56" s="27">
        <f t="shared" ref="D56:Q56" si="12">SUM(D62:D63)</f>
        <v>30</v>
      </c>
      <c r="E56" s="27">
        <f t="shared" si="12"/>
        <v>0</v>
      </c>
      <c r="F56" s="27">
        <f t="shared" si="12"/>
        <v>0</v>
      </c>
      <c r="G56" s="27">
        <f t="shared" si="12"/>
        <v>0</v>
      </c>
      <c r="H56" s="27">
        <f t="shared" si="12"/>
        <v>0</v>
      </c>
      <c r="I56" s="27">
        <f t="shared" si="12"/>
        <v>0</v>
      </c>
      <c r="J56" s="27">
        <f t="shared" si="12"/>
        <v>0</v>
      </c>
      <c r="K56" s="272">
        <f t="shared" si="12"/>
        <v>0</v>
      </c>
      <c r="L56" s="27">
        <f t="shared" si="12"/>
        <v>0</v>
      </c>
      <c r="M56" s="27">
        <f t="shared" si="12"/>
        <v>0</v>
      </c>
      <c r="N56" s="27">
        <f t="shared" si="12"/>
        <v>0</v>
      </c>
      <c r="O56" s="27">
        <f t="shared" si="12"/>
        <v>0</v>
      </c>
      <c r="P56" s="27">
        <f t="shared" si="12"/>
        <v>0</v>
      </c>
      <c r="Q56" s="27">
        <f t="shared" si="12"/>
        <v>0</v>
      </c>
      <c r="R56" s="27">
        <f t="shared" ref="R56" si="13">R62+R63</f>
        <v>0</v>
      </c>
    </row>
    <row r="57" spans="1:18" x14ac:dyDescent="0.25">
      <c r="A57" s="38" t="s">
        <v>396</v>
      </c>
      <c r="B57" s="95">
        <f t="shared" si="7"/>
        <v>885</v>
      </c>
      <c r="C57" s="174">
        <f>PR!B58</f>
        <v>40</v>
      </c>
      <c r="D57" s="174">
        <f>ART!B58</f>
        <v>25</v>
      </c>
      <c r="E57" s="174">
        <f>LH!B58</f>
        <v>20</v>
      </c>
      <c r="F57" s="174">
        <f>MY!B58</f>
        <v>30</v>
      </c>
      <c r="G57" s="174">
        <f>MT!B58</f>
        <v>90</v>
      </c>
      <c r="H57" s="174">
        <f>VC!B58</f>
        <v>40</v>
      </c>
      <c r="I57" s="174">
        <f>CF!B58</f>
        <v>40</v>
      </c>
      <c r="J57" s="174">
        <f>SS!B58</f>
        <v>25</v>
      </c>
      <c r="K57" s="274">
        <f>CA!B58</f>
        <v>90</v>
      </c>
      <c r="L57" s="174">
        <f>CM!B58</f>
        <v>80</v>
      </c>
      <c r="M57" s="174">
        <f>LT!B58</f>
        <v>50</v>
      </c>
      <c r="N57" s="174">
        <f>HOL!B58</f>
        <v>84</v>
      </c>
      <c r="O57" s="174">
        <f>GR!B58</f>
        <v>120</v>
      </c>
      <c r="P57" s="174">
        <f>SC!B58</f>
        <v>76</v>
      </c>
      <c r="Q57" s="174">
        <f>GT!B58</f>
        <v>60</v>
      </c>
      <c r="R57" s="174">
        <f>IJ!B58</f>
        <v>15</v>
      </c>
    </row>
    <row r="58" spans="1:18" x14ac:dyDescent="0.25">
      <c r="A58" s="159" t="s">
        <v>136</v>
      </c>
      <c r="B58" s="13">
        <f t="shared" si="7"/>
        <v>130</v>
      </c>
      <c r="C58" s="174">
        <f>PR!B59</f>
        <v>10</v>
      </c>
      <c r="D58" s="174">
        <f>ART!B59</f>
        <v>4</v>
      </c>
      <c r="E58" s="174">
        <f>LH!B59</f>
        <v>12</v>
      </c>
      <c r="F58" s="174">
        <f>MY!B59</f>
        <v>3</v>
      </c>
      <c r="G58" s="174">
        <f>MT!B59</f>
        <v>9</v>
      </c>
      <c r="H58" s="174">
        <f>VC!B59</f>
        <v>13</v>
      </c>
      <c r="I58" s="174">
        <f>CF!B59</f>
        <v>6</v>
      </c>
      <c r="J58" s="174">
        <f>SS!B59</f>
        <v>6</v>
      </c>
      <c r="K58" s="274">
        <f>CA!B59</f>
        <v>5</v>
      </c>
      <c r="L58" s="174">
        <f>CM!B59</f>
        <v>4</v>
      </c>
      <c r="M58" s="174">
        <f>LT!B59</f>
        <v>5</v>
      </c>
      <c r="N58" s="174">
        <f>HOL!B59</f>
        <v>5</v>
      </c>
      <c r="O58" s="174">
        <f>GR!B59</f>
        <v>16</v>
      </c>
      <c r="P58" s="174">
        <f>SC!B59</f>
        <v>25</v>
      </c>
      <c r="Q58" s="174">
        <f>GT!B59</f>
        <v>5</v>
      </c>
      <c r="R58" s="174">
        <f>IJ!B59</f>
        <v>2</v>
      </c>
    </row>
    <row r="59" spans="1:18" x14ac:dyDescent="0.25">
      <c r="A59" s="159" t="s">
        <v>418</v>
      </c>
      <c r="B59" s="13">
        <f t="shared" si="7"/>
        <v>283</v>
      </c>
      <c r="C59" s="174">
        <f>PR!B60</f>
        <v>20</v>
      </c>
      <c r="D59" s="174">
        <f>ART!B60</f>
        <v>20</v>
      </c>
      <c r="E59" s="174">
        <f>LH!B60</f>
        <v>31</v>
      </c>
      <c r="F59" s="174">
        <f>MY!B60</f>
        <v>10</v>
      </c>
      <c r="G59" s="174">
        <f>MT!B60</f>
        <v>14</v>
      </c>
      <c r="H59" s="174">
        <f>VC!B60</f>
        <v>20</v>
      </c>
      <c r="I59" s="174">
        <f>CF!B60</f>
        <v>7</v>
      </c>
      <c r="J59" s="174">
        <f>SS!B60</f>
        <v>13</v>
      </c>
      <c r="K59" s="274">
        <f>CA!B60</f>
        <v>35</v>
      </c>
      <c r="L59" s="174">
        <f>CM!B60</f>
        <v>43</v>
      </c>
      <c r="M59" s="174">
        <f>LT!B60</f>
        <v>6</v>
      </c>
      <c r="N59" s="174">
        <f>HOL!B60</f>
        <v>14</v>
      </c>
      <c r="O59" s="174">
        <f>GR!B60</f>
        <v>20</v>
      </c>
      <c r="P59" s="174">
        <f>SC!B60</f>
        <v>20</v>
      </c>
      <c r="Q59" s="174">
        <f>GT!B60</f>
        <v>5</v>
      </c>
      <c r="R59" s="174">
        <f>IJ!B60</f>
        <v>5</v>
      </c>
    </row>
    <row r="60" spans="1:18" x14ac:dyDescent="0.25">
      <c r="A60" s="159" t="s">
        <v>397</v>
      </c>
      <c r="B60" s="13">
        <f t="shared" si="7"/>
        <v>40</v>
      </c>
      <c r="C60" s="174">
        <f>PR!B61</f>
        <v>30</v>
      </c>
      <c r="D60" s="174">
        <f>ART!B61</f>
        <v>10</v>
      </c>
      <c r="E60" s="174">
        <f>LH!B61</f>
        <v>0</v>
      </c>
      <c r="F60" s="174">
        <f>MY!B61</f>
        <v>0</v>
      </c>
      <c r="G60" s="174">
        <f>MT!B61</f>
        <v>0</v>
      </c>
      <c r="H60" s="174">
        <f>VC!B61</f>
        <v>0</v>
      </c>
      <c r="I60" s="174">
        <f>CF!B61</f>
        <v>0</v>
      </c>
      <c r="J60" s="174">
        <f>SS!B61</f>
        <v>0</v>
      </c>
      <c r="K60" s="274">
        <f>CA!B61</f>
        <v>0</v>
      </c>
      <c r="L60" s="174">
        <f>CM!B61</f>
        <v>0</v>
      </c>
      <c r="M60" s="174">
        <f>LT!B61</f>
        <v>0</v>
      </c>
      <c r="N60" s="174">
        <f>HOL!B61</f>
        <v>0</v>
      </c>
      <c r="O60" s="174">
        <f>GR!B61</f>
        <v>0</v>
      </c>
      <c r="P60" s="174">
        <f>SC!B61</f>
        <v>0</v>
      </c>
      <c r="Q60" s="174">
        <f>GT!B61</f>
        <v>0</v>
      </c>
      <c r="R60" s="174">
        <f>IJ!B61</f>
        <v>0</v>
      </c>
    </row>
    <row r="61" spans="1:18" x14ac:dyDescent="0.25">
      <c r="A61" s="161" t="s">
        <v>19</v>
      </c>
      <c r="B61" s="13">
        <f>SUM(C61:R61)</f>
        <v>220</v>
      </c>
      <c r="C61" s="174">
        <f>PR!B62</f>
        <v>7</v>
      </c>
      <c r="D61" s="174">
        <f>ART!B62</f>
        <v>10</v>
      </c>
      <c r="E61" s="174">
        <f>LH!B62</f>
        <v>10</v>
      </c>
      <c r="F61" s="174">
        <f>MY!B62</f>
        <v>8</v>
      </c>
      <c r="G61" s="174">
        <f>MT!B62</f>
        <v>13</v>
      </c>
      <c r="H61" s="174">
        <f>VC!B62</f>
        <v>25</v>
      </c>
      <c r="I61" s="174">
        <f>CF!B62</f>
        <v>5</v>
      </c>
      <c r="J61" s="174">
        <f>SS!B62</f>
        <v>10</v>
      </c>
      <c r="K61" s="274">
        <f>CA!B62</f>
        <v>45</v>
      </c>
      <c r="L61" s="174">
        <f>CM!B62</f>
        <v>15</v>
      </c>
      <c r="M61" s="174">
        <f>LT!B62</f>
        <v>8</v>
      </c>
      <c r="N61" s="174">
        <f>HOL!B62</f>
        <v>8</v>
      </c>
      <c r="O61" s="174">
        <f>GR!B62</f>
        <v>25</v>
      </c>
      <c r="P61" s="174">
        <f>SC!B62</f>
        <v>19</v>
      </c>
      <c r="Q61" s="174">
        <f>GT!B62</f>
        <v>10</v>
      </c>
      <c r="R61" s="174">
        <f>IJ!B62</f>
        <v>2</v>
      </c>
    </row>
    <row r="62" spans="1:18" x14ac:dyDescent="0.25">
      <c r="A62" s="39" t="s">
        <v>372</v>
      </c>
      <c r="B62" s="13">
        <f>SUM(C62:R62)</f>
        <v>52</v>
      </c>
      <c r="C62" s="174">
        <f>PR!B63</f>
        <v>22</v>
      </c>
      <c r="D62" s="174">
        <f>ART!B63</f>
        <v>30</v>
      </c>
      <c r="E62" s="174">
        <f>LH!B63</f>
        <v>0</v>
      </c>
      <c r="F62" s="174">
        <f>MY!B63</f>
        <v>0</v>
      </c>
      <c r="G62" s="174">
        <f>MT!B63</f>
        <v>0</v>
      </c>
      <c r="H62" s="174">
        <f>VC!B63</f>
        <v>0</v>
      </c>
      <c r="I62" s="174">
        <f>CF!B63</f>
        <v>0</v>
      </c>
      <c r="J62" s="174">
        <f>SS!B63</f>
        <v>0</v>
      </c>
      <c r="K62" s="274">
        <f>CA!B63</f>
        <v>0</v>
      </c>
      <c r="L62" s="174">
        <f>CM!B63</f>
        <v>0</v>
      </c>
      <c r="M62" s="174">
        <f>LT!B63</f>
        <v>0</v>
      </c>
      <c r="N62" s="174">
        <f>HOL!B63</f>
        <v>0</v>
      </c>
      <c r="O62" s="174">
        <f>GR!B63</f>
        <v>0</v>
      </c>
      <c r="P62" s="174">
        <f>SC!B63</f>
        <v>0</v>
      </c>
      <c r="Q62" s="174">
        <f>GT!B63</f>
        <v>0</v>
      </c>
      <c r="R62" s="174">
        <f>IJ!B63</f>
        <v>0</v>
      </c>
    </row>
    <row r="63" spans="1:18" ht="15.75" thickBot="1" x14ac:dyDescent="0.3">
      <c r="A63" s="39" t="s">
        <v>373</v>
      </c>
      <c r="B63" s="13">
        <f>SUM(C63:R63)</f>
        <v>0</v>
      </c>
      <c r="C63" s="174">
        <f>PR!B64</f>
        <v>0</v>
      </c>
      <c r="D63" s="174">
        <f>ART!B64</f>
        <v>0</v>
      </c>
      <c r="E63" s="174">
        <f>LH!B64</f>
        <v>0</v>
      </c>
      <c r="F63" s="174">
        <f>MY!B64</f>
        <v>0</v>
      </c>
      <c r="G63" s="174">
        <f>MT!B64</f>
        <v>0</v>
      </c>
      <c r="H63" s="174">
        <f>VC!B64</f>
        <v>0</v>
      </c>
      <c r="I63" s="174">
        <f>CF!B64</f>
        <v>0</v>
      </c>
      <c r="J63" s="174">
        <f>SS!B64</f>
        <v>0</v>
      </c>
      <c r="K63" s="274">
        <f>CA!B64</f>
        <v>0</v>
      </c>
      <c r="L63" s="174">
        <f>CM!B64</f>
        <v>0</v>
      </c>
      <c r="M63" s="174">
        <f>LT!B64</f>
        <v>0</v>
      </c>
      <c r="N63" s="174">
        <f>HOL!B64</f>
        <v>0</v>
      </c>
      <c r="O63" s="174">
        <f>GR!B64</f>
        <v>0</v>
      </c>
      <c r="P63" s="174">
        <f>SC!B64</f>
        <v>0</v>
      </c>
      <c r="Q63" s="174">
        <f>GT!B64</f>
        <v>0</v>
      </c>
      <c r="R63" s="174">
        <f>IJ!B64</f>
        <v>0</v>
      </c>
    </row>
    <row r="64" spans="1:18" ht="15" customHeight="1" x14ac:dyDescent="0.25">
      <c r="A64" s="190" t="s">
        <v>20</v>
      </c>
      <c r="B64" s="150">
        <f t="shared" si="7"/>
        <v>3282</v>
      </c>
      <c r="C64" s="66">
        <f t="shared" ref="C64:R64" si="14">C65+C66</f>
        <v>123</v>
      </c>
      <c r="D64" s="66">
        <f t="shared" si="14"/>
        <v>101</v>
      </c>
      <c r="E64" s="66">
        <f t="shared" si="14"/>
        <v>672</v>
      </c>
      <c r="F64" s="66">
        <f t="shared" si="14"/>
        <v>95</v>
      </c>
      <c r="G64" s="66">
        <f t="shared" si="14"/>
        <v>265</v>
      </c>
      <c r="H64" s="66">
        <f t="shared" si="14"/>
        <v>234</v>
      </c>
      <c r="I64" s="66">
        <f t="shared" si="14"/>
        <v>130</v>
      </c>
      <c r="J64" s="66">
        <f t="shared" si="14"/>
        <v>66</v>
      </c>
      <c r="K64" s="276">
        <f t="shared" si="14"/>
        <v>235</v>
      </c>
      <c r="L64" s="66">
        <f t="shared" si="14"/>
        <v>303</v>
      </c>
      <c r="M64" s="66">
        <f t="shared" si="14"/>
        <v>120</v>
      </c>
      <c r="N64" s="66">
        <f t="shared" si="14"/>
        <v>335</v>
      </c>
      <c r="O64" s="66">
        <f t="shared" si="14"/>
        <v>183</v>
      </c>
      <c r="P64" s="66">
        <f t="shared" si="14"/>
        <v>224</v>
      </c>
      <c r="Q64" s="66">
        <f t="shared" si="14"/>
        <v>143</v>
      </c>
      <c r="R64" s="66">
        <f t="shared" si="14"/>
        <v>53</v>
      </c>
    </row>
    <row r="65" spans="1:18" ht="15" customHeight="1" x14ac:dyDescent="0.25">
      <c r="A65" s="191" t="s">
        <v>166</v>
      </c>
      <c r="B65" s="151">
        <f t="shared" si="7"/>
        <v>1858</v>
      </c>
      <c r="C65" s="67">
        <f>SUM(C67:C69)</f>
        <v>98</v>
      </c>
      <c r="D65" s="67">
        <f t="shared" ref="D65:R65" si="15">SUM(D67:D69)</f>
        <v>61</v>
      </c>
      <c r="E65" s="67">
        <f t="shared" si="15"/>
        <v>293</v>
      </c>
      <c r="F65" s="67">
        <f t="shared" si="15"/>
        <v>70</v>
      </c>
      <c r="G65" s="67">
        <f t="shared" si="15"/>
        <v>115</v>
      </c>
      <c r="H65" s="67">
        <f t="shared" si="15"/>
        <v>109</v>
      </c>
      <c r="I65" s="67">
        <f t="shared" si="15"/>
        <v>105</v>
      </c>
      <c r="J65" s="67">
        <f t="shared" si="15"/>
        <v>41</v>
      </c>
      <c r="K65" s="277">
        <f t="shared" si="15"/>
        <v>100</v>
      </c>
      <c r="L65" s="67">
        <f t="shared" si="15"/>
        <v>150</v>
      </c>
      <c r="M65" s="67">
        <f t="shared" si="15"/>
        <v>95</v>
      </c>
      <c r="N65" s="67">
        <f t="shared" si="15"/>
        <v>170</v>
      </c>
      <c r="O65" s="67">
        <f t="shared" si="15"/>
        <v>158</v>
      </c>
      <c r="P65" s="67">
        <f t="shared" si="15"/>
        <v>147</v>
      </c>
      <c r="Q65" s="67">
        <f t="shared" si="15"/>
        <v>118</v>
      </c>
      <c r="R65" s="67">
        <f t="shared" si="15"/>
        <v>28</v>
      </c>
    </row>
    <row r="66" spans="1:18" ht="15.75" customHeight="1" thickBot="1" x14ac:dyDescent="0.3">
      <c r="A66" s="192" t="s">
        <v>167</v>
      </c>
      <c r="B66" s="152">
        <f t="shared" si="7"/>
        <v>1424</v>
      </c>
      <c r="C66" s="71">
        <f>SUM(C70:C75)</f>
        <v>25</v>
      </c>
      <c r="D66" s="71">
        <f t="shared" ref="D66:R66" si="16">SUM(D70:D75)</f>
        <v>40</v>
      </c>
      <c r="E66" s="71">
        <f t="shared" si="16"/>
        <v>379</v>
      </c>
      <c r="F66" s="71">
        <f t="shared" si="16"/>
        <v>25</v>
      </c>
      <c r="G66" s="71">
        <f t="shared" si="16"/>
        <v>150</v>
      </c>
      <c r="H66" s="71">
        <f t="shared" si="16"/>
        <v>125</v>
      </c>
      <c r="I66" s="71">
        <f t="shared" si="16"/>
        <v>25</v>
      </c>
      <c r="J66" s="71">
        <f t="shared" si="16"/>
        <v>25</v>
      </c>
      <c r="K66" s="240">
        <f t="shared" si="16"/>
        <v>135</v>
      </c>
      <c r="L66" s="71">
        <f t="shared" si="16"/>
        <v>153</v>
      </c>
      <c r="M66" s="71">
        <f t="shared" si="16"/>
        <v>25</v>
      </c>
      <c r="N66" s="71">
        <f t="shared" si="16"/>
        <v>165</v>
      </c>
      <c r="O66" s="71">
        <f t="shared" si="16"/>
        <v>25</v>
      </c>
      <c r="P66" s="71">
        <f t="shared" si="16"/>
        <v>77</v>
      </c>
      <c r="Q66" s="71">
        <f t="shared" si="16"/>
        <v>25</v>
      </c>
      <c r="R66" s="71">
        <f t="shared" si="16"/>
        <v>25</v>
      </c>
    </row>
    <row r="67" spans="1:18" x14ac:dyDescent="0.25">
      <c r="A67" s="38" t="s">
        <v>398</v>
      </c>
      <c r="B67" s="95">
        <f t="shared" si="7"/>
        <v>679</v>
      </c>
      <c r="C67" s="174">
        <f>PR!B68</f>
        <v>33</v>
      </c>
      <c r="D67" s="174">
        <f>ART!B68</f>
        <v>12</v>
      </c>
      <c r="E67" s="174">
        <f>LH!B68</f>
        <v>112</v>
      </c>
      <c r="F67" s="174">
        <f>MY!B68</f>
        <v>25</v>
      </c>
      <c r="G67" s="174">
        <f>MT!B68</f>
        <v>50</v>
      </c>
      <c r="H67" s="174">
        <f>VC!B68</f>
        <v>40</v>
      </c>
      <c r="I67" s="174">
        <f>CF!B68</f>
        <v>50</v>
      </c>
      <c r="J67" s="174">
        <f>SS!B68</f>
        <v>10</v>
      </c>
      <c r="K67" s="274">
        <f>CA!B68</f>
        <v>30</v>
      </c>
      <c r="L67" s="174">
        <f>CM!B68</f>
        <v>40</v>
      </c>
      <c r="M67" s="174">
        <f>LT!B68</f>
        <v>40</v>
      </c>
      <c r="N67" s="174">
        <f>HOL!B68</f>
        <v>60</v>
      </c>
      <c r="O67" s="174">
        <f>GR!B68</f>
        <v>60</v>
      </c>
      <c r="P67" s="174">
        <f>SC!B68</f>
        <v>69</v>
      </c>
      <c r="Q67" s="174">
        <f>GT!B68</f>
        <v>40</v>
      </c>
      <c r="R67" s="174">
        <f>IJ!B68</f>
        <v>8</v>
      </c>
    </row>
    <row r="68" spans="1:18" x14ac:dyDescent="0.25">
      <c r="A68" s="39" t="s">
        <v>399</v>
      </c>
      <c r="B68" s="13">
        <f t="shared" si="7"/>
        <v>943</v>
      </c>
      <c r="C68" s="174">
        <f>PR!B69</f>
        <v>60</v>
      </c>
      <c r="D68" s="174">
        <f>ART!B69</f>
        <v>35</v>
      </c>
      <c r="E68" s="174">
        <f>LH!B69</f>
        <v>150</v>
      </c>
      <c r="F68" s="174">
        <f>MY!B69</f>
        <v>40</v>
      </c>
      <c r="G68" s="174">
        <f>MT!B69</f>
        <v>50</v>
      </c>
      <c r="H68" s="174">
        <f>VC!B69</f>
        <v>50</v>
      </c>
      <c r="I68" s="174">
        <f>CF!B69</f>
        <v>50</v>
      </c>
      <c r="J68" s="174">
        <f>SS!B69</f>
        <v>25</v>
      </c>
      <c r="K68" s="274">
        <f>CA!B69</f>
        <v>40</v>
      </c>
      <c r="L68" s="174">
        <f>CM!B69</f>
        <v>80</v>
      </c>
      <c r="M68" s="174">
        <f>LT!B69</f>
        <v>50</v>
      </c>
      <c r="N68" s="174">
        <f>HOL!B69</f>
        <v>80</v>
      </c>
      <c r="O68" s="174">
        <f>GR!B69</f>
        <v>80</v>
      </c>
      <c r="P68" s="174">
        <f>SC!B69</f>
        <v>68</v>
      </c>
      <c r="Q68" s="174">
        <f>GT!B69</f>
        <v>70</v>
      </c>
      <c r="R68" s="174">
        <f>IJ!B69</f>
        <v>15</v>
      </c>
    </row>
    <row r="69" spans="1:18" x14ac:dyDescent="0.25">
      <c r="A69" s="39" t="s">
        <v>400</v>
      </c>
      <c r="B69" s="13">
        <f t="shared" si="7"/>
        <v>236</v>
      </c>
      <c r="C69" s="174">
        <f>PR!B70</f>
        <v>5</v>
      </c>
      <c r="D69" s="174">
        <f>ART!B70</f>
        <v>14</v>
      </c>
      <c r="E69" s="174">
        <f>LH!B70</f>
        <v>31</v>
      </c>
      <c r="F69" s="174">
        <f>MY!B70</f>
        <v>5</v>
      </c>
      <c r="G69" s="174">
        <f>MT!B70</f>
        <v>15</v>
      </c>
      <c r="H69" s="174">
        <f>VC!B70</f>
        <v>19</v>
      </c>
      <c r="I69" s="174">
        <f>CF!B70</f>
        <v>5</v>
      </c>
      <c r="J69" s="174">
        <f>SS!B70</f>
        <v>6</v>
      </c>
      <c r="K69" s="274">
        <f>CA!B70</f>
        <v>30</v>
      </c>
      <c r="L69" s="174">
        <f>CM!B70</f>
        <v>30</v>
      </c>
      <c r="M69" s="174">
        <f>LT!B70</f>
        <v>5</v>
      </c>
      <c r="N69" s="174">
        <f>HOL!B70</f>
        <v>30</v>
      </c>
      <c r="O69" s="174">
        <f>GR!B70</f>
        <v>18</v>
      </c>
      <c r="P69" s="174">
        <f>SC!B70</f>
        <v>10</v>
      </c>
      <c r="Q69" s="174">
        <f>GT!B70</f>
        <v>8</v>
      </c>
      <c r="R69" s="174">
        <f>IJ!B70</f>
        <v>5</v>
      </c>
    </row>
    <row r="70" spans="1:18" x14ac:dyDescent="0.25">
      <c r="A70" s="39" t="s">
        <v>453</v>
      </c>
      <c r="B70" s="13">
        <f t="shared" si="7"/>
        <v>449</v>
      </c>
      <c r="C70" s="174">
        <f>PR!B71</f>
        <v>0</v>
      </c>
      <c r="D70" s="174">
        <f>ART!B71</f>
        <v>15</v>
      </c>
      <c r="E70" s="174">
        <f>LH!B71</f>
        <v>285</v>
      </c>
      <c r="F70" s="174">
        <f>MY!B71</f>
        <v>0</v>
      </c>
      <c r="G70" s="174">
        <f>MT!B71</f>
        <v>30</v>
      </c>
      <c r="H70" s="174">
        <f>VC!B71</f>
        <v>25</v>
      </c>
      <c r="I70" s="174">
        <f>CF!B71</f>
        <v>0</v>
      </c>
      <c r="J70" s="174">
        <f>SS!B71</f>
        <v>0</v>
      </c>
      <c r="K70" s="274">
        <f>CA!B71</f>
        <v>30</v>
      </c>
      <c r="L70" s="174">
        <f>CM!B71</f>
        <v>5</v>
      </c>
      <c r="M70" s="174">
        <f>LT!B71</f>
        <v>0</v>
      </c>
      <c r="N70" s="174">
        <f>HOL!B71</f>
        <v>40</v>
      </c>
      <c r="O70" s="174">
        <f>GR!B71</f>
        <v>0</v>
      </c>
      <c r="P70" s="174">
        <f>SC!B71</f>
        <v>19</v>
      </c>
      <c r="Q70" s="174">
        <f>GT!B71</f>
        <v>0</v>
      </c>
      <c r="R70" s="174">
        <f>IJ!B71</f>
        <v>0</v>
      </c>
    </row>
    <row r="71" spans="1:18" x14ac:dyDescent="0.25">
      <c r="A71" s="39" t="s">
        <v>22</v>
      </c>
      <c r="B71" s="13">
        <f t="shared" si="7"/>
        <v>174</v>
      </c>
      <c r="C71" s="174">
        <f>PR!B72</f>
        <v>0</v>
      </c>
      <c r="D71" s="174">
        <f>ART!B72</f>
        <v>0</v>
      </c>
      <c r="E71" s="174">
        <f>LH!B72</f>
        <v>20</v>
      </c>
      <c r="F71" s="174">
        <f>MY!B72</f>
        <v>0</v>
      </c>
      <c r="G71" s="174">
        <f>MT!B72</f>
        <v>50</v>
      </c>
      <c r="H71" s="174">
        <f>VC!B72</f>
        <v>30</v>
      </c>
      <c r="I71" s="174">
        <f>CF!B72</f>
        <v>0</v>
      </c>
      <c r="J71" s="174">
        <f>SS!B72</f>
        <v>0</v>
      </c>
      <c r="K71" s="274">
        <f>CA!B72</f>
        <v>20</v>
      </c>
      <c r="L71" s="174">
        <f>CM!B72</f>
        <v>24</v>
      </c>
      <c r="M71" s="174">
        <f>LT!B72</f>
        <v>0</v>
      </c>
      <c r="N71" s="174">
        <f>HOL!B72</f>
        <v>30</v>
      </c>
      <c r="O71" s="174">
        <f>GR!B72</f>
        <v>0</v>
      </c>
      <c r="P71" s="174">
        <f>SC!B72</f>
        <v>0</v>
      </c>
      <c r="Q71" s="174">
        <f>GT!B72</f>
        <v>0</v>
      </c>
      <c r="R71" s="174">
        <f>IJ!B72</f>
        <v>0</v>
      </c>
    </row>
    <row r="72" spans="1:18" x14ac:dyDescent="0.25">
      <c r="A72" s="228" t="s">
        <v>370</v>
      </c>
      <c r="B72" s="13">
        <f t="shared" si="7"/>
        <v>168</v>
      </c>
      <c r="C72" s="174">
        <f>PR!B73</f>
        <v>0</v>
      </c>
      <c r="D72" s="174">
        <f>ART!B73</f>
        <v>0</v>
      </c>
      <c r="E72" s="174">
        <f>LH!B73</f>
        <v>25</v>
      </c>
      <c r="F72" s="174">
        <f>MY!B73</f>
        <v>0</v>
      </c>
      <c r="G72" s="174">
        <f>MT!B73</f>
        <v>30</v>
      </c>
      <c r="H72" s="174">
        <f>VC!B73</f>
        <v>20</v>
      </c>
      <c r="I72" s="174">
        <f>CF!B73</f>
        <v>0</v>
      </c>
      <c r="J72" s="174">
        <f>SS!B73</f>
        <v>0</v>
      </c>
      <c r="K72" s="274">
        <f>CA!B73</f>
        <v>30</v>
      </c>
      <c r="L72" s="174">
        <f>CM!B73</f>
        <v>33</v>
      </c>
      <c r="M72" s="174">
        <f>LT!B73</f>
        <v>0</v>
      </c>
      <c r="N72" s="174">
        <f>HOL!B73</f>
        <v>30</v>
      </c>
      <c r="O72" s="174">
        <f>GR!B73</f>
        <v>0</v>
      </c>
      <c r="P72" s="174">
        <f>SC!B73</f>
        <v>0</v>
      </c>
      <c r="Q72" s="174">
        <f>GT!B73</f>
        <v>0</v>
      </c>
      <c r="R72" s="174">
        <f>IJ!B73</f>
        <v>0</v>
      </c>
    </row>
    <row r="73" spans="1:18" x14ac:dyDescent="0.25">
      <c r="A73" s="220" t="s">
        <v>455</v>
      </c>
      <c r="B73" s="13">
        <f t="shared" si="7"/>
        <v>143</v>
      </c>
      <c r="C73" s="174">
        <f>PR!B74</f>
        <v>0</v>
      </c>
      <c r="D73" s="174">
        <f>ART!B74</f>
        <v>0</v>
      </c>
      <c r="E73" s="174">
        <f>LH!B74</f>
        <v>0</v>
      </c>
      <c r="F73" s="174">
        <f>MY!B74</f>
        <v>0</v>
      </c>
      <c r="G73" s="174">
        <f>MT!B74</f>
        <v>15</v>
      </c>
      <c r="H73" s="174">
        <f>VC!B74</f>
        <v>25</v>
      </c>
      <c r="I73" s="174">
        <f>CF!B74</f>
        <v>0</v>
      </c>
      <c r="J73" s="174">
        <f>SS!B74</f>
        <v>0</v>
      </c>
      <c r="K73" s="274">
        <f>CA!B74</f>
        <v>30</v>
      </c>
      <c r="L73" s="174">
        <f>CM!B74</f>
        <v>33</v>
      </c>
      <c r="M73" s="174">
        <f>LT!B74</f>
        <v>0</v>
      </c>
      <c r="N73" s="174">
        <f>HOL!B74</f>
        <v>40</v>
      </c>
      <c r="O73" s="174">
        <f>GR!B74</f>
        <v>0</v>
      </c>
      <c r="P73" s="174">
        <f>SC!B74</f>
        <v>0</v>
      </c>
      <c r="Q73" s="174">
        <f>GT!B74</f>
        <v>0</v>
      </c>
      <c r="R73" s="174">
        <f>IJ!B74</f>
        <v>0</v>
      </c>
    </row>
    <row r="74" spans="1:18" x14ac:dyDescent="0.25">
      <c r="A74" s="39" t="s">
        <v>454</v>
      </c>
      <c r="B74" s="13">
        <f t="shared" si="7"/>
        <v>400</v>
      </c>
      <c r="C74" s="174">
        <f>PR!B75</f>
        <v>25</v>
      </c>
      <c r="D74" s="174">
        <f>ART!B75</f>
        <v>25</v>
      </c>
      <c r="E74" s="174">
        <f>LH!B75</f>
        <v>25</v>
      </c>
      <c r="F74" s="174">
        <f>MY!B75</f>
        <v>25</v>
      </c>
      <c r="G74" s="174">
        <f>MT!B75</f>
        <v>25</v>
      </c>
      <c r="H74" s="174">
        <f>VC!B75</f>
        <v>25</v>
      </c>
      <c r="I74" s="174">
        <f>CF!B75</f>
        <v>25</v>
      </c>
      <c r="J74" s="174">
        <f>SS!B75</f>
        <v>25</v>
      </c>
      <c r="K74" s="274">
        <f>CA!B75</f>
        <v>25</v>
      </c>
      <c r="L74" s="174">
        <f>CM!B75</f>
        <v>25</v>
      </c>
      <c r="M74" s="174">
        <f>LT!B75</f>
        <v>25</v>
      </c>
      <c r="N74" s="174">
        <f>HOL!B75</f>
        <v>25</v>
      </c>
      <c r="O74" s="174">
        <f>GR!B75</f>
        <v>25</v>
      </c>
      <c r="P74" s="174">
        <f>SC!B75</f>
        <v>25</v>
      </c>
      <c r="Q74" s="174">
        <f>GT!B75</f>
        <v>25</v>
      </c>
      <c r="R74" s="174">
        <f>IJ!B75</f>
        <v>25</v>
      </c>
    </row>
    <row r="75" spans="1:18" ht="15.75" thickBot="1" x14ac:dyDescent="0.3">
      <c r="A75" s="42" t="s">
        <v>23</v>
      </c>
      <c r="B75" s="148">
        <f t="shared" si="7"/>
        <v>90</v>
      </c>
      <c r="C75" s="174">
        <f>PR!B76</f>
        <v>0</v>
      </c>
      <c r="D75" s="174">
        <f>ART!B76</f>
        <v>0</v>
      </c>
      <c r="E75" s="174">
        <f>LH!B76</f>
        <v>24</v>
      </c>
      <c r="F75" s="174">
        <f>MY!B76</f>
        <v>0</v>
      </c>
      <c r="G75" s="174">
        <f>MT!B76</f>
        <v>0</v>
      </c>
      <c r="H75" s="174">
        <f>VC!B76</f>
        <v>0</v>
      </c>
      <c r="I75" s="174">
        <f>CF!B76</f>
        <v>0</v>
      </c>
      <c r="J75" s="174">
        <f>SS!B76</f>
        <v>0</v>
      </c>
      <c r="K75" s="274">
        <f>CA!B76</f>
        <v>0</v>
      </c>
      <c r="L75" s="174">
        <f>CM!B76</f>
        <v>33</v>
      </c>
      <c r="M75" s="174">
        <f>LT!B76</f>
        <v>0</v>
      </c>
      <c r="N75" s="174">
        <f>HOL!B76</f>
        <v>0</v>
      </c>
      <c r="O75" s="174">
        <f>GR!B76</f>
        <v>0</v>
      </c>
      <c r="P75" s="174">
        <f>SC!B76</f>
        <v>33</v>
      </c>
      <c r="Q75" s="174">
        <f>GT!B76</f>
        <v>0</v>
      </c>
      <c r="R75" s="174">
        <f>IJ!B76</f>
        <v>0</v>
      </c>
    </row>
    <row r="76" spans="1:18" ht="15" customHeight="1" x14ac:dyDescent="0.25">
      <c r="A76" s="190" t="s">
        <v>24</v>
      </c>
      <c r="B76" s="150">
        <f t="shared" si="7"/>
        <v>3426</v>
      </c>
      <c r="C76" s="66">
        <f t="shared" ref="C76:R76" si="17">C77+C78</f>
        <v>156</v>
      </c>
      <c r="D76" s="66">
        <f t="shared" si="17"/>
        <v>134</v>
      </c>
      <c r="E76" s="66">
        <f t="shared" si="17"/>
        <v>657</v>
      </c>
      <c r="F76" s="66">
        <f t="shared" si="17"/>
        <v>116</v>
      </c>
      <c r="G76" s="66">
        <f t="shared" si="17"/>
        <v>155</v>
      </c>
      <c r="H76" s="66">
        <f t="shared" si="17"/>
        <v>174</v>
      </c>
      <c r="I76" s="66">
        <f t="shared" si="17"/>
        <v>154</v>
      </c>
      <c r="J76" s="66">
        <f t="shared" si="17"/>
        <v>177</v>
      </c>
      <c r="K76" s="276">
        <f t="shared" si="17"/>
        <v>181</v>
      </c>
      <c r="L76" s="66">
        <f t="shared" si="17"/>
        <v>199</v>
      </c>
      <c r="M76" s="66">
        <f t="shared" si="17"/>
        <v>202</v>
      </c>
      <c r="N76" s="66">
        <f t="shared" si="17"/>
        <v>225</v>
      </c>
      <c r="O76" s="66">
        <f t="shared" si="17"/>
        <v>270</v>
      </c>
      <c r="P76" s="66">
        <f t="shared" si="17"/>
        <v>380</v>
      </c>
      <c r="Q76" s="66">
        <f t="shared" si="17"/>
        <v>164</v>
      </c>
      <c r="R76" s="66">
        <f t="shared" si="17"/>
        <v>82</v>
      </c>
    </row>
    <row r="77" spans="1:18" ht="15" customHeight="1" x14ac:dyDescent="0.25">
      <c r="A77" s="191" t="s">
        <v>166</v>
      </c>
      <c r="B77" s="151">
        <f t="shared" si="7"/>
        <v>2365</v>
      </c>
      <c r="C77" s="67">
        <f>SUM(C79:C93)</f>
        <v>82</v>
      </c>
      <c r="D77" s="67">
        <f t="shared" ref="D77:R77" si="18">SUM(D79:D93)</f>
        <v>104</v>
      </c>
      <c r="E77" s="67">
        <f t="shared" si="18"/>
        <v>372</v>
      </c>
      <c r="F77" s="67">
        <f t="shared" si="18"/>
        <v>76</v>
      </c>
      <c r="G77" s="67">
        <f t="shared" si="18"/>
        <v>110</v>
      </c>
      <c r="H77" s="67">
        <f t="shared" si="18"/>
        <v>137</v>
      </c>
      <c r="I77" s="67">
        <f t="shared" si="18"/>
        <v>146</v>
      </c>
      <c r="J77" s="67">
        <f t="shared" si="18"/>
        <v>109</v>
      </c>
      <c r="K77" s="277">
        <f t="shared" si="18"/>
        <v>109</v>
      </c>
      <c r="L77" s="67">
        <f t="shared" si="18"/>
        <v>176</v>
      </c>
      <c r="M77" s="67">
        <f t="shared" si="18"/>
        <v>134</v>
      </c>
      <c r="N77" s="67">
        <f t="shared" si="18"/>
        <v>157</v>
      </c>
      <c r="O77" s="67">
        <f t="shared" si="18"/>
        <v>182</v>
      </c>
      <c r="P77" s="67">
        <f t="shared" si="18"/>
        <v>330</v>
      </c>
      <c r="Q77" s="67">
        <f t="shared" si="18"/>
        <v>109</v>
      </c>
      <c r="R77" s="67">
        <f t="shared" si="18"/>
        <v>32</v>
      </c>
    </row>
    <row r="78" spans="1:18" ht="15.75" customHeight="1" thickBot="1" x14ac:dyDescent="0.3">
      <c r="A78" s="192" t="s">
        <v>167</v>
      </c>
      <c r="B78" s="152">
        <f t="shared" ref="B78:B140" si="19">SUM(C78:R78)</f>
        <v>1061</v>
      </c>
      <c r="C78" s="71">
        <f t="shared" ref="C78:R78" si="20">SUM(C94:C96)</f>
        <v>74</v>
      </c>
      <c r="D78" s="71">
        <f t="shared" si="20"/>
        <v>30</v>
      </c>
      <c r="E78" s="71">
        <f t="shared" si="20"/>
        <v>285</v>
      </c>
      <c r="F78" s="71">
        <f t="shared" si="20"/>
        <v>40</v>
      </c>
      <c r="G78" s="71">
        <f t="shared" si="20"/>
        <v>45</v>
      </c>
      <c r="H78" s="71">
        <f t="shared" si="20"/>
        <v>37</v>
      </c>
      <c r="I78" s="71">
        <f t="shared" si="20"/>
        <v>8</v>
      </c>
      <c r="J78" s="71">
        <f t="shared" si="20"/>
        <v>68</v>
      </c>
      <c r="K78" s="240">
        <f t="shared" si="20"/>
        <v>72</v>
      </c>
      <c r="L78" s="71">
        <f t="shared" si="20"/>
        <v>23</v>
      </c>
      <c r="M78" s="71">
        <f t="shared" si="20"/>
        <v>68</v>
      </c>
      <c r="N78" s="71">
        <f t="shared" si="20"/>
        <v>68</v>
      </c>
      <c r="O78" s="71">
        <f t="shared" si="20"/>
        <v>88</v>
      </c>
      <c r="P78" s="71">
        <f t="shared" si="20"/>
        <v>50</v>
      </c>
      <c r="Q78" s="71">
        <f t="shared" si="20"/>
        <v>55</v>
      </c>
      <c r="R78" s="71">
        <f t="shared" si="20"/>
        <v>50</v>
      </c>
    </row>
    <row r="79" spans="1:18" x14ac:dyDescent="0.25">
      <c r="A79" s="38" t="s">
        <v>402</v>
      </c>
      <c r="B79" s="95">
        <f t="shared" si="19"/>
        <v>170</v>
      </c>
      <c r="C79" s="174">
        <f>PR!B80</f>
        <v>3</v>
      </c>
      <c r="D79" s="174">
        <f>ART!B80</f>
        <v>3</v>
      </c>
      <c r="E79" s="174">
        <f>LH!B80</f>
        <v>33</v>
      </c>
      <c r="F79" s="174">
        <f>MY!B80</f>
        <v>2</v>
      </c>
      <c r="G79" s="174">
        <f>MT!B80</f>
        <v>7</v>
      </c>
      <c r="H79" s="174">
        <f>VC!B80</f>
        <v>10</v>
      </c>
      <c r="I79" s="174">
        <f>CF!B80</f>
        <v>20</v>
      </c>
      <c r="J79" s="174">
        <f>SS!B80</f>
        <v>10</v>
      </c>
      <c r="K79" s="274">
        <f>CA!B80</f>
        <v>2</v>
      </c>
      <c r="L79" s="174">
        <f>CM!B80</f>
        <v>13</v>
      </c>
      <c r="M79" s="174">
        <f>LT!B80</f>
        <v>3</v>
      </c>
      <c r="N79" s="174">
        <f>HOL!B80</f>
        <v>10</v>
      </c>
      <c r="O79" s="174">
        <f>GR!B80</f>
        <v>12</v>
      </c>
      <c r="P79" s="174">
        <f>SC!B80</f>
        <v>33</v>
      </c>
      <c r="Q79" s="174">
        <f>GT!B80</f>
        <v>7</v>
      </c>
      <c r="R79" s="174">
        <f>IJ!B80</f>
        <v>2</v>
      </c>
    </row>
    <row r="80" spans="1:18" x14ac:dyDescent="0.25">
      <c r="A80" s="39" t="s">
        <v>403</v>
      </c>
      <c r="B80" s="13">
        <f t="shared" si="19"/>
        <v>664</v>
      </c>
      <c r="C80" s="174">
        <f>PR!B81</f>
        <v>30</v>
      </c>
      <c r="D80" s="174">
        <f>ART!B81</f>
        <v>30</v>
      </c>
      <c r="E80" s="174">
        <f>LH!B81</f>
        <v>98</v>
      </c>
      <c r="F80" s="174">
        <f>MY!B81</f>
        <v>30</v>
      </c>
      <c r="G80" s="174">
        <f>MT!B81</f>
        <v>25</v>
      </c>
      <c r="H80" s="174">
        <f>VC!B81</f>
        <v>30</v>
      </c>
      <c r="I80" s="174">
        <f>CF!B81</f>
        <v>50</v>
      </c>
      <c r="J80" s="174">
        <f>SS!B81</f>
        <v>25</v>
      </c>
      <c r="K80" s="274">
        <f>CA!B81</f>
        <v>30</v>
      </c>
      <c r="L80" s="174">
        <f>CM!B81</f>
        <v>65</v>
      </c>
      <c r="M80" s="174">
        <f>LT!B81</f>
        <v>50</v>
      </c>
      <c r="N80" s="174">
        <f>HOL!B81</f>
        <v>50</v>
      </c>
      <c r="O80" s="174">
        <f>GR!B81</f>
        <v>40</v>
      </c>
      <c r="P80" s="174">
        <f>SC!B81</f>
        <v>56</v>
      </c>
      <c r="Q80" s="174">
        <f>GT!B81</f>
        <v>40</v>
      </c>
      <c r="R80" s="174">
        <f>IJ!B81</f>
        <v>15</v>
      </c>
    </row>
    <row r="81" spans="1:18" x14ac:dyDescent="0.25">
      <c r="A81" s="39" t="s">
        <v>404</v>
      </c>
      <c r="B81" s="13">
        <f t="shared" si="19"/>
        <v>89</v>
      </c>
      <c r="C81" s="174">
        <f>PR!B82</f>
        <v>2</v>
      </c>
      <c r="D81" s="174">
        <f>ART!B82</f>
        <v>4</v>
      </c>
      <c r="E81" s="174">
        <f>LH!B82</f>
        <v>22</v>
      </c>
      <c r="F81" s="174">
        <f>MY!B82</f>
        <v>1</v>
      </c>
      <c r="G81" s="174">
        <f>MT!B82</f>
        <v>1</v>
      </c>
      <c r="H81" s="174">
        <f>VC!B82</f>
        <v>1</v>
      </c>
      <c r="I81" s="174">
        <f>CF!B82</f>
        <v>2</v>
      </c>
      <c r="J81" s="174">
        <f>SS!B82</f>
        <v>0</v>
      </c>
      <c r="K81" s="274">
        <f>CA!B82</f>
        <v>5</v>
      </c>
      <c r="L81" s="174">
        <f>CM!B82</f>
        <v>5</v>
      </c>
      <c r="M81" s="174">
        <f>LT!B82</f>
        <v>5</v>
      </c>
      <c r="N81" s="174">
        <f>HOL!B82</f>
        <v>4</v>
      </c>
      <c r="O81" s="174">
        <f>GR!B82</f>
        <v>6</v>
      </c>
      <c r="P81" s="174">
        <f>SC!B82</f>
        <v>27</v>
      </c>
      <c r="Q81" s="174">
        <f>GT!B82</f>
        <v>4</v>
      </c>
      <c r="R81" s="174">
        <f>IJ!B82</f>
        <v>0</v>
      </c>
    </row>
    <row r="82" spans="1:18" x14ac:dyDescent="0.25">
      <c r="A82" s="39" t="s">
        <v>405</v>
      </c>
      <c r="B82" s="13">
        <f t="shared" si="19"/>
        <v>192</v>
      </c>
      <c r="C82" s="174">
        <f>PR!B83</f>
        <v>6</v>
      </c>
      <c r="D82" s="174">
        <f>ART!B83</f>
        <v>5</v>
      </c>
      <c r="E82" s="174">
        <f>LH!B83</f>
        <v>35</v>
      </c>
      <c r="F82" s="174">
        <f>MY!B83</f>
        <v>4</v>
      </c>
      <c r="G82" s="174">
        <f>MT!B83</f>
        <v>20</v>
      </c>
      <c r="H82" s="174">
        <f>VC!B83</f>
        <v>7</v>
      </c>
      <c r="I82" s="174">
        <f>CF!B83</f>
        <v>3</v>
      </c>
      <c r="J82" s="174">
        <f>SS!B83</f>
        <v>15</v>
      </c>
      <c r="K82" s="274">
        <f>CA!B83</f>
        <v>7</v>
      </c>
      <c r="L82" s="174">
        <f>CM!B83</f>
        <v>11</v>
      </c>
      <c r="M82" s="174">
        <f>LT!B83</f>
        <v>7</v>
      </c>
      <c r="N82" s="174">
        <f>HOL!B83</f>
        <v>14</v>
      </c>
      <c r="O82" s="174">
        <f>GR!B83</f>
        <v>11</v>
      </c>
      <c r="P82" s="174">
        <f>SC!B83</f>
        <v>21</v>
      </c>
      <c r="Q82" s="174">
        <f>GT!B83</f>
        <v>21</v>
      </c>
      <c r="R82" s="174">
        <f>IJ!B83</f>
        <v>5</v>
      </c>
    </row>
    <row r="83" spans="1:18" x14ac:dyDescent="0.25">
      <c r="A83" s="39" t="s">
        <v>406</v>
      </c>
      <c r="B83" s="13">
        <f t="shared" si="19"/>
        <v>150</v>
      </c>
      <c r="C83" s="174">
        <f>PR!B84</f>
        <v>9</v>
      </c>
      <c r="D83" s="174">
        <f>ART!B84</f>
        <v>5</v>
      </c>
      <c r="E83" s="174">
        <f>LH!B84</f>
        <v>29</v>
      </c>
      <c r="F83" s="174">
        <f>MY!B84</f>
        <v>1</v>
      </c>
      <c r="G83" s="174">
        <f>MT!B84</f>
        <v>5</v>
      </c>
      <c r="H83" s="174">
        <f>VC!B84</f>
        <v>13</v>
      </c>
      <c r="I83" s="174">
        <f>CF!B84</f>
        <v>5</v>
      </c>
      <c r="J83" s="174">
        <f>SS!B84</f>
        <v>7</v>
      </c>
      <c r="K83" s="274">
        <f>CA!B84</f>
        <v>5</v>
      </c>
      <c r="L83" s="174">
        <f>CM!B84</f>
        <v>14</v>
      </c>
      <c r="M83" s="174">
        <f>LT!B84</f>
        <v>6</v>
      </c>
      <c r="N83" s="174">
        <f>HOL!B84</f>
        <v>20</v>
      </c>
      <c r="O83" s="174">
        <f>GR!B84</f>
        <v>10</v>
      </c>
      <c r="P83" s="174">
        <f>SC!B84</f>
        <v>15</v>
      </c>
      <c r="Q83" s="174">
        <f>GT!B84</f>
        <v>5</v>
      </c>
      <c r="R83" s="174">
        <f>IJ!B84</f>
        <v>1</v>
      </c>
    </row>
    <row r="84" spans="1:18" x14ac:dyDescent="0.25">
      <c r="A84" s="39" t="s">
        <v>407</v>
      </c>
      <c r="B84" s="13">
        <f t="shared" si="19"/>
        <v>106</v>
      </c>
      <c r="C84" s="174">
        <f>PR!B85</f>
        <v>2</v>
      </c>
      <c r="D84" s="174">
        <f>ART!B85</f>
        <v>5</v>
      </c>
      <c r="E84" s="174">
        <f>LH!B85</f>
        <v>16</v>
      </c>
      <c r="F84" s="174">
        <f>MY!B85</f>
        <v>5</v>
      </c>
      <c r="G84" s="174">
        <f>MT!B85</f>
        <v>6</v>
      </c>
      <c r="H84" s="174">
        <f>VC!B85</f>
        <v>6</v>
      </c>
      <c r="I84" s="174">
        <f>CF!B85</f>
        <v>6</v>
      </c>
      <c r="J84" s="174">
        <f>SS!B85</f>
        <v>6</v>
      </c>
      <c r="K84" s="274">
        <f>CA!B85</f>
        <v>6</v>
      </c>
      <c r="L84" s="174">
        <f>CM!B85</f>
        <v>6</v>
      </c>
      <c r="M84" s="174">
        <f>LT!B85</f>
        <v>7</v>
      </c>
      <c r="N84" s="174">
        <f>HOL!B85</f>
        <v>7</v>
      </c>
      <c r="O84" s="174">
        <f>GR!B85</f>
        <v>9</v>
      </c>
      <c r="P84" s="174">
        <f>SC!B85</f>
        <v>12</v>
      </c>
      <c r="Q84" s="174">
        <f>GT!B85</f>
        <v>6</v>
      </c>
      <c r="R84" s="174">
        <f>IJ!B85</f>
        <v>1</v>
      </c>
    </row>
    <row r="85" spans="1:18" x14ac:dyDescent="0.25">
      <c r="A85" s="39" t="s">
        <v>408</v>
      </c>
      <c r="B85" s="13">
        <f t="shared" si="19"/>
        <v>93</v>
      </c>
      <c r="C85" s="174">
        <f>PR!B86</f>
        <v>1</v>
      </c>
      <c r="D85" s="174">
        <f>ART!B86</f>
        <v>1</v>
      </c>
      <c r="E85" s="174">
        <f>LH!B86</f>
        <v>25</v>
      </c>
      <c r="F85" s="174">
        <f>MY!B86</f>
        <v>1</v>
      </c>
      <c r="G85" s="174">
        <f>MT!B86</f>
        <v>1</v>
      </c>
      <c r="H85" s="174">
        <f>VC!B86</f>
        <v>19</v>
      </c>
      <c r="I85" s="174">
        <f>CF!B86</f>
        <v>3</v>
      </c>
      <c r="J85" s="174">
        <f>SS!B86</f>
        <v>1</v>
      </c>
      <c r="K85" s="274">
        <f>CA!B86</f>
        <v>1</v>
      </c>
      <c r="L85" s="174">
        <f>CM!B86</f>
        <v>1</v>
      </c>
      <c r="M85" s="174">
        <f>LT!B86</f>
        <v>1</v>
      </c>
      <c r="N85" s="174">
        <f>HOL!B86</f>
        <v>2</v>
      </c>
      <c r="O85" s="174">
        <f>GR!B86</f>
        <v>10</v>
      </c>
      <c r="P85" s="174">
        <f>SC!B86</f>
        <v>23</v>
      </c>
      <c r="Q85" s="174">
        <f>GT!B86</f>
        <v>2</v>
      </c>
      <c r="R85" s="174">
        <f>IJ!B86</f>
        <v>1</v>
      </c>
    </row>
    <row r="86" spans="1:18" x14ac:dyDescent="0.25">
      <c r="A86" s="39" t="s">
        <v>409</v>
      </c>
      <c r="B86" s="13">
        <f t="shared" si="19"/>
        <v>92</v>
      </c>
      <c r="C86" s="174">
        <f>PR!B87</f>
        <v>2</v>
      </c>
      <c r="D86" s="174">
        <f>ART!B87</f>
        <v>4</v>
      </c>
      <c r="E86" s="174">
        <f>LH!B87</f>
        <v>24</v>
      </c>
      <c r="F86" s="174">
        <f>MY!B87</f>
        <v>2</v>
      </c>
      <c r="G86" s="174">
        <f>MT!B87</f>
        <v>2</v>
      </c>
      <c r="H86" s="174">
        <f>VC!B87</f>
        <v>8</v>
      </c>
      <c r="I86" s="174">
        <f>CF!B87</f>
        <v>2</v>
      </c>
      <c r="J86" s="174">
        <f>SS!B87</f>
        <v>4</v>
      </c>
      <c r="K86" s="274">
        <f>CA!B87</f>
        <v>6</v>
      </c>
      <c r="L86" s="174">
        <f>CM!B87</f>
        <v>4</v>
      </c>
      <c r="M86" s="174">
        <f>LT!B87</f>
        <v>1</v>
      </c>
      <c r="N86" s="174">
        <f>HOL!B87</f>
        <v>1</v>
      </c>
      <c r="O86" s="174">
        <f>GR!B87</f>
        <v>2</v>
      </c>
      <c r="P86" s="174">
        <f>SC!B87</f>
        <v>28</v>
      </c>
      <c r="Q86" s="174">
        <f>GT!B87</f>
        <v>1</v>
      </c>
      <c r="R86" s="174">
        <f>IJ!B87</f>
        <v>1</v>
      </c>
    </row>
    <row r="87" spans="1:18" x14ac:dyDescent="0.25">
      <c r="A87" s="39" t="s">
        <v>410</v>
      </c>
      <c r="B87" s="13">
        <f t="shared" si="19"/>
        <v>160</v>
      </c>
      <c r="C87" s="174">
        <f>PR!B88</f>
        <v>5</v>
      </c>
      <c r="D87" s="174">
        <f>ART!B88</f>
        <v>6</v>
      </c>
      <c r="E87" s="174">
        <f>LH!B88</f>
        <v>20</v>
      </c>
      <c r="F87" s="174">
        <f>MY!B88</f>
        <v>4</v>
      </c>
      <c r="G87" s="174">
        <f>MT!B88</f>
        <v>4</v>
      </c>
      <c r="H87" s="174">
        <f>VC!B88</f>
        <v>4</v>
      </c>
      <c r="I87" s="174">
        <f>CF!B88</f>
        <v>7</v>
      </c>
      <c r="J87" s="174">
        <f>SS!B88</f>
        <v>5</v>
      </c>
      <c r="K87" s="274">
        <f>CA!B88</f>
        <v>9</v>
      </c>
      <c r="L87" s="174">
        <f>CM!B88</f>
        <v>15</v>
      </c>
      <c r="M87" s="174">
        <f>LT!B88</f>
        <v>20</v>
      </c>
      <c r="N87" s="174">
        <f>HOL!B88</f>
        <v>10</v>
      </c>
      <c r="O87" s="174">
        <f>GR!B88</f>
        <v>20</v>
      </c>
      <c r="P87" s="174">
        <f>SC!B88</f>
        <v>22</v>
      </c>
      <c r="Q87" s="174">
        <f>GT!B88</f>
        <v>8</v>
      </c>
      <c r="R87" s="174">
        <f>IJ!B88</f>
        <v>1</v>
      </c>
    </row>
    <row r="88" spans="1:18" x14ac:dyDescent="0.25">
      <c r="A88" s="39" t="s">
        <v>419</v>
      </c>
      <c r="B88" s="13">
        <f t="shared" si="19"/>
        <v>26</v>
      </c>
      <c r="C88" s="174">
        <f>PR!B89</f>
        <v>0</v>
      </c>
      <c r="D88" s="174">
        <f>ART!B89</f>
        <v>1</v>
      </c>
      <c r="E88" s="174">
        <f>LH!B89</f>
        <v>13</v>
      </c>
      <c r="F88" s="174">
        <f>MY!B89</f>
        <v>1</v>
      </c>
      <c r="G88" s="174">
        <f>MT!B89</f>
        <v>2</v>
      </c>
      <c r="H88" s="174">
        <f>VC!B89</f>
        <v>2</v>
      </c>
      <c r="I88" s="174">
        <f>CF!B89</f>
        <v>0</v>
      </c>
      <c r="J88" s="174">
        <f>SS!B89</f>
        <v>0</v>
      </c>
      <c r="K88" s="274">
        <f>CA!B89</f>
        <v>2</v>
      </c>
      <c r="L88" s="174">
        <f>CM!B89</f>
        <v>2</v>
      </c>
      <c r="M88" s="174">
        <f>LT!B89</f>
        <v>0</v>
      </c>
      <c r="N88" s="174">
        <f>HOL!B89</f>
        <v>2</v>
      </c>
      <c r="O88" s="174">
        <f>GR!B89</f>
        <v>0</v>
      </c>
      <c r="P88" s="174">
        <f>SC!B89</f>
        <v>1</v>
      </c>
      <c r="Q88" s="174">
        <f>GT!B89</f>
        <v>0</v>
      </c>
      <c r="R88" s="174">
        <f>IJ!B89</f>
        <v>0</v>
      </c>
    </row>
    <row r="89" spans="1:18" x14ac:dyDescent="0.25">
      <c r="A89" s="39" t="s">
        <v>420</v>
      </c>
      <c r="B89" s="13">
        <f t="shared" si="19"/>
        <v>182</v>
      </c>
      <c r="C89" s="174">
        <f>PR!B90</f>
        <v>3</v>
      </c>
      <c r="D89" s="174">
        <f>ART!B90</f>
        <v>4</v>
      </c>
      <c r="E89" s="174">
        <f>LH!B90</f>
        <v>17</v>
      </c>
      <c r="F89" s="174">
        <f>MY!B90</f>
        <v>2</v>
      </c>
      <c r="G89" s="174">
        <f>MT!B90</f>
        <v>15</v>
      </c>
      <c r="H89" s="174">
        <f>VC!B90</f>
        <v>9</v>
      </c>
      <c r="I89" s="174">
        <f>CF!B90</f>
        <v>8</v>
      </c>
      <c r="J89" s="174">
        <f>SS!B90</f>
        <v>8</v>
      </c>
      <c r="K89" s="274">
        <f>CA!B90</f>
        <v>15</v>
      </c>
      <c r="L89" s="174">
        <f>CM!B90</f>
        <v>15</v>
      </c>
      <c r="M89" s="174">
        <f>LT!B90</f>
        <v>10</v>
      </c>
      <c r="N89" s="174">
        <f>HOL!B90</f>
        <v>20</v>
      </c>
      <c r="O89" s="174">
        <f>GR!B90</f>
        <v>15</v>
      </c>
      <c r="P89" s="174">
        <f>SC!B90</f>
        <v>34</v>
      </c>
      <c r="Q89" s="174">
        <f>GT!B90</f>
        <v>5</v>
      </c>
      <c r="R89" s="174">
        <f>IJ!B90</f>
        <v>2</v>
      </c>
    </row>
    <row r="90" spans="1:18" x14ac:dyDescent="0.25">
      <c r="A90" s="39" t="s">
        <v>421</v>
      </c>
      <c r="B90" s="13">
        <f t="shared" si="19"/>
        <v>34</v>
      </c>
      <c r="C90" s="174">
        <f>PR!B91</f>
        <v>1</v>
      </c>
      <c r="D90" s="174">
        <f>ART!B91</f>
        <v>1</v>
      </c>
      <c r="E90" s="174">
        <f>LH!B91</f>
        <v>11</v>
      </c>
      <c r="F90" s="174">
        <f>MY!B91</f>
        <v>1</v>
      </c>
      <c r="G90" s="174">
        <f>MT!B91</f>
        <v>1</v>
      </c>
      <c r="H90" s="174">
        <f>VC!B91</f>
        <v>4</v>
      </c>
      <c r="I90" s="174">
        <f>CF!B91</f>
        <v>1</v>
      </c>
      <c r="J90" s="174">
        <f>SS!B91</f>
        <v>1</v>
      </c>
      <c r="K90" s="274">
        <f>CA!B91</f>
        <v>2</v>
      </c>
      <c r="L90" s="174">
        <f>CM!B91</f>
        <v>2</v>
      </c>
      <c r="M90" s="174">
        <f>LT!B91</f>
        <v>1</v>
      </c>
      <c r="N90" s="174">
        <f>HOL!B91</f>
        <v>2</v>
      </c>
      <c r="O90" s="174">
        <f>GR!B91</f>
        <v>1</v>
      </c>
      <c r="P90" s="174">
        <f>SC!B91</f>
        <v>2</v>
      </c>
      <c r="Q90" s="174">
        <f>GT!B91</f>
        <v>2</v>
      </c>
      <c r="R90" s="174">
        <f>IJ!B91</f>
        <v>1</v>
      </c>
    </row>
    <row r="91" spans="1:18" x14ac:dyDescent="0.25">
      <c r="A91" s="39" t="s">
        <v>422</v>
      </c>
      <c r="B91" s="13">
        <f t="shared" si="19"/>
        <v>31</v>
      </c>
      <c r="C91" s="174">
        <f>PR!B92</f>
        <v>1</v>
      </c>
      <c r="D91" s="174">
        <f>ART!B92</f>
        <v>1</v>
      </c>
      <c r="E91" s="174">
        <f>LH!B92</f>
        <v>9</v>
      </c>
      <c r="F91" s="174">
        <f>MY!B92</f>
        <v>1</v>
      </c>
      <c r="G91" s="174">
        <f>MT!B92</f>
        <v>4</v>
      </c>
      <c r="H91" s="174">
        <f>VC!B92</f>
        <v>2</v>
      </c>
      <c r="I91" s="174">
        <f>CF!B92</f>
        <v>2</v>
      </c>
      <c r="J91" s="174">
        <f>SS!B92</f>
        <v>0</v>
      </c>
      <c r="K91" s="274">
        <f>CA!B92</f>
        <v>2</v>
      </c>
      <c r="L91" s="174">
        <f>CM!B92</f>
        <v>1</v>
      </c>
      <c r="M91" s="174">
        <f>LT!B92</f>
        <v>1</v>
      </c>
      <c r="N91" s="174">
        <f>HOL!B92</f>
        <v>3</v>
      </c>
      <c r="O91" s="174">
        <f>GR!B92</f>
        <v>1</v>
      </c>
      <c r="P91" s="174">
        <f>SC!B92</f>
        <v>2</v>
      </c>
      <c r="Q91" s="174">
        <f>GT!B92</f>
        <v>0</v>
      </c>
      <c r="R91" s="174">
        <f>IJ!B92</f>
        <v>1</v>
      </c>
    </row>
    <row r="92" spans="1:18" x14ac:dyDescent="0.25">
      <c r="A92" s="39" t="s">
        <v>411</v>
      </c>
      <c r="B92" s="13">
        <f t="shared" si="19"/>
        <v>106</v>
      </c>
      <c r="C92" s="174">
        <f>PR!B93</f>
        <v>2</v>
      </c>
      <c r="D92" s="174">
        <f>ART!B93</f>
        <v>4</v>
      </c>
      <c r="E92" s="174">
        <f>LH!B93</f>
        <v>20</v>
      </c>
      <c r="F92" s="174">
        <f>MY!B93</f>
        <v>1</v>
      </c>
      <c r="G92" s="174">
        <f>MT!B93</f>
        <v>2</v>
      </c>
      <c r="H92" s="174">
        <f>VC!B93</f>
        <v>7</v>
      </c>
      <c r="I92" s="174">
        <f>CF!B93</f>
        <v>2</v>
      </c>
      <c r="J92" s="174">
        <f>SS!B93</f>
        <v>2</v>
      </c>
      <c r="K92" s="274">
        <f>CA!B93</f>
        <v>2</v>
      </c>
      <c r="L92" s="174">
        <f>CM!B93</f>
        <v>2</v>
      </c>
      <c r="M92" s="174">
        <f>LT!B93</f>
        <v>2</v>
      </c>
      <c r="N92" s="174">
        <f>HOL!B93</f>
        <v>7</v>
      </c>
      <c r="O92" s="174">
        <f>GR!B93</f>
        <v>10</v>
      </c>
      <c r="P92" s="174">
        <f>SC!B93</f>
        <v>39</v>
      </c>
      <c r="Q92" s="174">
        <f>GT!B93</f>
        <v>3</v>
      </c>
      <c r="R92" s="174">
        <f>IJ!B93</f>
        <v>1</v>
      </c>
    </row>
    <row r="93" spans="1:18" x14ac:dyDescent="0.25">
      <c r="A93" s="39" t="s">
        <v>412</v>
      </c>
      <c r="B93" s="13">
        <f t="shared" si="19"/>
        <v>270</v>
      </c>
      <c r="C93" s="174">
        <f>PR!B94</f>
        <v>15</v>
      </c>
      <c r="D93" s="174">
        <f>ART!B94</f>
        <v>30</v>
      </c>
      <c r="E93" s="174">
        <f>LH!B94</f>
        <v>0</v>
      </c>
      <c r="F93" s="174">
        <f>MY!B94</f>
        <v>20</v>
      </c>
      <c r="G93" s="174">
        <f>MT!B94</f>
        <v>15</v>
      </c>
      <c r="H93" s="174">
        <f>VC!B94</f>
        <v>15</v>
      </c>
      <c r="I93" s="174">
        <f>CF!B94</f>
        <v>35</v>
      </c>
      <c r="J93" s="174">
        <f>SS!B94</f>
        <v>25</v>
      </c>
      <c r="K93" s="274">
        <f>CA!B94</f>
        <v>15</v>
      </c>
      <c r="L93" s="174">
        <f>CM!B94</f>
        <v>20</v>
      </c>
      <c r="M93" s="174">
        <f>LT!B94</f>
        <v>20</v>
      </c>
      <c r="N93" s="174">
        <f>HOL!B94</f>
        <v>5</v>
      </c>
      <c r="O93" s="174">
        <f>GR!B94</f>
        <v>35</v>
      </c>
      <c r="P93" s="174">
        <f>SC!B94</f>
        <v>15</v>
      </c>
      <c r="Q93" s="174">
        <f>GT!B94</f>
        <v>5</v>
      </c>
      <c r="R93" s="174">
        <f>IJ!B94</f>
        <v>0</v>
      </c>
    </row>
    <row r="94" spans="1:18" x14ac:dyDescent="0.25">
      <c r="A94" s="39" t="s">
        <v>111</v>
      </c>
      <c r="B94" s="13">
        <f t="shared" si="19"/>
        <v>335</v>
      </c>
      <c r="C94" s="174">
        <f>PR!B95</f>
        <v>25</v>
      </c>
      <c r="D94" s="174">
        <f>ART!B95</f>
        <v>0</v>
      </c>
      <c r="E94" s="174">
        <f>LH!B95</f>
        <v>25</v>
      </c>
      <c r="F94" s="174">
        <f>MY!B95</f>
        <v>25</v>
      </c>
      <c r="G94" s="174">
        <f>MT!B95</f>
        <v>30</v>
      </c>
      <c r="H94" s="174">
        <f>VC!B95</f>
        <v>25</v>
      </c>
      <c r="I94" s="174">
        <f>CF!B95</f>
        <v>0</v>
      </c>
      <c r="J94" s="174">
        <f>SS!B95</f>
        <v>25</v>
      </c>
      <c r="K94" s="274">
        <f>CA!B95</f>
        <v>25</v>
      </c>
      <c r="L94" s="174">
        <f>CM!B95</f>
        <v>0</v>
      </c>
      <c r="M94" s="174">
        <f>LT!B95</f>
        <v>30</v>
      </c>
      <c r="N94" s="174">
        <f>HOL!B95</f>
        <v>25</v>
      </c>
      <c r="O94" s="174">
        <f>GR!B95</f>
        <v>25</v>
      </c>
      <c r="P94" s="174">
        <f>SC!B95</f>
        <v>25</v>
      </c>
      <c r="Q94" s="174">
        <f>GT!B95</f>
        <v>25</v>
      </c>
      <c r="R94" s="174">
        <f>IJ!B95</f>
        <v>25</v>
      </c>
    </row>
    <row r="95" spans="1:18" x14ac:dyDescent="0.25">
      <c r="A95" s="39" t="s">
        <v>26</v>
      </c>
      <c r="B95" s="13">
        <f t="shared" si="19"/>
        <v>321</v>
      </c>
      <c r="C95" s="174">
        <f>PR!B96</f>
        <v>24</v>
      </c>
      <c r="D95" s="174">
        <f>ART!B96</f>
        <v>30</v>
      </c>
      <c r="E95" s="174">
        <f>LH!B96</f>
        <v>35</v>
      </c>
      <c r="F95" s="174">
        <f>MY!B96</f>
        <v>15</v>
      </c>
      <c r="G95" s="174">
        <f>MT!B96</f>
        <v>15</v>
      </c>
      <c r="H95" s="174">
        <f>VC!B96</f>
        <v>12</v>
      </c>
      <c r="I95" s="174">
        <f>CF!B96</f>
        <v>8</v>
      </c>
      <c r="J95" s="174">
        <f>SS!B96</f>
        <v>18</v>
      </c>
      <c r="K95" s="274">
        <f>CA!B96</f>
        <v>32</v>
      </c>
      <c r="L95" s="174">
        <f>CM!B96</f>
        <v>23</v>
      </c>
      <c r="M95" s="174">
        <f>LT!B96</f>
        <v>23</v>
      </c>
      <c r="N95" s="174">
        <f>HOL!B96</f>
        <v>18</v>
      </c>
      <c r="O95" s="174">
        <f>GR!B96</f>
        <v>33</v>
      </c>
      <c r="P95" s="174">
        <f>SC!B96</f>
        <v>10</v>
      </c>
      <c r="Q95" s="174">
        <f>GT!B96</f>
        <v>15</v>
      </c>
      <c r="R95" s="174">
        <f>IJ!B96</f>
        <v>10</v>
      </c>
    </row>
    <row r="96" spans="1:18" ht="15.75" thickBot="1" x14ac:dyDescent="0.3">
      <c r="A96" s="53" t="s">
        <v>456</v>
      </c>
      <c r="B96" s="13">
        <f t="shared" si="19"/>
        <v>405</v>
      </c>
      <c r="C96" s="174">
        <f>PR!B97</f>
        <v>25</v>
      </c>
      <c r="D96" s="174">
        <f>ART!B97</f>
        <v>0</v>
      </c>
      <c r="E96" s="174">
        <f>LH!B97</f>
        <v>225</v>
      </c>
      <c r="F96" s="174">
        <f>MY!B97</f>
        <v>0</v>
      </c>
      <c r="G96" s="174">
        <f>MT!B97</f>
        <v>0</v>
      </c>
      <c r="H96" s="174">
        <f>VC!B97</f>
        <v>0</v>
      </c>
      <c r="I96" s="174">
        <f>CF!B97</f>
        <v>0</v>
      </c>
      <c r="J96" s="174">
        <f>SS!B97</f>
        <v>25</v>
      </c>
      <c r="K96" s="274">
        <f>CA!B97</f>
        <v>15</v>
      </c>
      <c r="L96" s="174">
        <f>CM!B97</f>
        <v>0</v>
      </c>
      <c r="M96" s="174">
        <f>LT!B97</f>
        <v>15</v>
      </c>
      <c r="N96" s="174">
        <f>HOL!B97</f>
        <v>25</v>
      </c>
      <c r="O96" s="174">
        <f>GR!B97</f>
        <v>30</v>
      </c>
      <c r="P96" s="174">
        <f>SC!B97</f>
        <v>15</v>
      </c>
      <c r="Q96" s="174">
        <f>GT!B97</f>
        <v>15</v>
      </c>
      <c r="R96" s="174">
        <f>IJ!B97</f>
        <v>15</v>
      </c>
    </row>
    <row r="97" spans="1:18" ht="15.75" thickBot="1" x14ac:dyDescent="0.3">
      <c r="A97" s="36" t="s">
        <v>28</v>
      </c>
      <c r="B97" s="149">
        <f t="shared" si="19"/>
        <v>21</v>
      </c>
      <c r="C97" s="158">
        <f>PR!B99</f>
        <v>0</v>
      </c>
      <c r="D97" s="158">
        <f>ART!B99</f>
        <v>0</v>
      </c>
      <c r="E97" s="158">
        <f>LH!B99</f>
        <v>20</v>
      </c>
      <c r="F97" s="158">
        <f>MY!B99</f>
        <v>0</v>
      </c>
      <c r="G97" s="158">
        <f>MT!B99</f>
        <v>0</v>
      </c>
      <c r="H97" s="158">
        <f>VC!B99</f>
        <v>0</v>
      </c>
      <c r="I97" s="158">
        <f>CF!B99</f>
        <v>0</v>
      </c>
      <c r="J97" s="158">
        <f>SS!B99</f>
        <v>0</v>
      </c>
      <c r="K97" s="275">
        <f>CA!B99</f>
        <v>1</v>
      </c>
      <c r="L97" s="158">
        <f>CM!B99</f>
        <v>0</v>
      </c>
      <c r="M97" s="158">
        <f>LT!B99</f>
        <v>0</v>
      </c>
      <c r="N97" s="158">
        <f>HOL!B99</f>
        <v>0</v>
      </c>
      <c r="O97" s="158">
        <f>GR!B99</f>
        <v>0</v>
      </c>
      <c r="P97" s="158">
        <f>SC!B99</f>
        <v>0</v>
      </c>
      <c r="Q97" s="158">
        <f>GT!B99</f>
        <v>0</v>
      </c>
      <c r="R97" s="158">
        <f>IJ!B99</f>
        <v>0</v>
      </c>
    </row>
    <row r="98" spans="1:18" ht="15" customHeight="1" x14ac:dyDescent="0.25">
      <c r="A98" s="190" t="s">
        <v>29</v>
      </c>
      <c r="B98" s="172">
        <f t="shared" si="19"/>
        <v>22564</v>
      </c>
      <c r="C98" s="66">
        <f t="shared" ref="C98:R98" si="21">C99+C100</f>
        <v>1328</v>
      </c>
      <c r="D98" s="66">
        <f t="shared" si="21"/>
        <v>945</v>
      </c>
      <c r="E98" s="66">
        <f t="shared" si="21"/>
        <v>4290</v>
      </c>
      <c r="F98" s="66">
        <f t="shared" si="21"/>
        <v>586</v>
      </c>
      <c r="G98" s="66">
        <f t="shared" si="21"/>
        <v>1472</v>
      </c>
      <c r="H98" s="66">
        <f t="shared" si="21"/>
        <v>1612</v>
      </c>
      <c r="I98" s="66">
        <f t="shared" si="21"/>
        <v>898</v>
      </c>
      <c r="J98" s="66">
        <f t="shared" si="21"/>
        <v>1037</v>
      </c>
      <c r="K98" s="276">
        <f t="shared" si="21"/>
        <v>893</v>
      </c>
      <c r="L98" s="66">
        <f t="shared" si="21"/>
        <v>1817</v>
      </c>
      <c r="M98" s="66">
        <f t="shared" si="21"/>
        <v>799</v>
      </c>
      <c r="N98" s="66">
        <f t="shared" si="21"/>
        <v>2266</v>
      </c>
      <c r="O98" s="66">
        <f t="shared" si="21"/>
        <v>1288</v>
      </c>
      <c r="P98" s="66">
        <f t="shared" si="21"/>
        <v>1700</v>
      </c>
      <c r="Q98" s="66">
        <f t="shared" si="21"/>
        <v>1474</v>
      </c>
      <c r="R98" s="66">
        <f t="shared" si="21"/>
        <v>159</v>
      </c>
    </row>
    <row r="99" spans="1:18" ht="15" customHeight="1" x14ac:dyDescent="0.25">
      <c r="A99" s="191" t="s">
        <v>168</v>
      </c>
      <c r="B99" s="151">
        <f t="shared" si="19"/>
        <v>14437</v>
      </c>
      <c r="C99" s="67">
        <f>SUM(C101:C111)</f>
        <v>858</v>
      </c>
      <c r="D99" s="67">
        <f t="shared" ref="D99:R99" si="22">SUM(D101:D111)</f>
        <v>575</v>
      </c>
      <c r="E99" s="67">
        <f t="shared" si="22"/>
        <v>2600</v>
      </c>
      <c r="F99" s="67">
        <f t="shared" si="22"/>
        <v>348</v>
      </c>
      <c r="G99" s="67">
        <f t="shared" si="22"/>
        <v>945</v>
      </c>
      <c r="H99" s="67">
        <f t="shared" si="22"/>
        <v>1066</v>
      </c>
      <c r="I99" s="67">
        <f t="shared" si="22"/>
        <v>638</v>
      </c>
      <c r="J99" s="67">
        <f t="shared" si="22"/>
        <v>714</v>
      </c>
      <c r="K99" s="277">
        <f t="shared" si="22"/>
        <v>622</v>
      </c>
      <c r="L99" s="67">
        <f t="shared" si="22"/>
        <v>1157</v>
      </c>
      <c r="M99" s="67">
        <f t="shared" si="22"/>
        <v>569</v>
      </c>
      <c r="N99" s="67">
        <f t="shared" si="22"/>
        <v>1440</v>
      </c>
      <c r="O99" s="67">
        <f t="shared" si="22"/>
        <v>855</v>
      </c>
      <c r="P99" s="67">
        <f t="shared" si="22"/>
        <v>1015</v>
      </c>
      <c r="Q99" s="67">
        <f t="shared" si="22"/>
        <v>936</v>
      </c>
      <c r="R99" s="67">
        <f t="shared" si="22"/>
        <v>99</v>
      </c>
    </row>
    <row r="100" spans="1:18" ht="15.75" customHeight="1" thickBot="1" x14ac:dyDescent="0.3">
      <c r="A100" s="192" t="s">
        <v>167</v>
      </c>
      <c r="B100" s="152">
        <f t="shared" si="19"/>
        <v>8127</v>
      </c>
      <c r="C100" s="71">
        <f>SUM(C112:C128)</f>
        <v>470</v>
      </c>
      <c r="D100" s="71">
        <f t="shared" ref="D100:R100" si="23">SUM(D112:D128)</f>
        <v>370</v>
      </c>
      <c r="E100" s="71">
        <f t="shared" si="23"/>
        <v>1690</v>
      </c>
      <c r="F100" s="71">
        <f t="shared" si="23"/>
        <v>238</v>
      </c>
      <c r="G100" s="71">
        <f t="shared" si="23"/>
        <v>527</v>
      </c>
      <c r="H100" s="71">
        <f t="shared" si="23"/>
        <v>546</v>
      </c>
      <c r="I100" s="71">
        <f t="shared" si="23"/>
        <v>260</v>
      </c>
      <c r="J100" s="71">
        <f t="shared" si="23"/>
        <v>323</v>
      </c>
      <c r="K100" s="240">
        <f t="shared" si="23"/>
        <v>271</v>
      </c>
      <c r="L100" s="71">
        <f t="shared" si="23"/>
        <v>660</v>
      </c>
      <c r="M100" s="71">
        <f t="shared" si="23"/>
        <v>230</v>
      </c>
      <c r="N100" s="71">
        <f t="shared" si="23"/>
        <v>826</v>
      </c>
      <c r="O100" s="71">
        <f t="shared" si="23"/>
        <v>433</v>
      </c>
      <c r="P100" s="71">
        <f t="shared" si="23"/>
        <v>685</v>
      </c>
      <c r="Q100" s="71">
        <f t="shared" si="23"/>
        <v>538</v>
      </c>
      <c r="R100" s="71">
        <f t="shared" si="23"/>
        <v>60</v>
      </c>
    </row>
    <row r="101" spans="1:18" x14ac:dyDescent="0.25">
      <c r="A101" s="38" t="s">
        <v>30</v>
      </c>
      <c r="B101" s="95">
        <f t="shared" si="19"/>
        <v>8331</v>
      </c>
      <c r="C101" s="174">
        <f>PR!B103</f>
        <v>420</v>
      </c>
      <c r="D101" s="174">
        <f>ART!B103</f>
        <v>350</v>
      </c>
      <c r="E101" s="174">
        <f>LH!B103</f>
        <v>1630</v>
      </c>
      <c r="F101" s="174">
        <f>MY!B103</f>
        <v>210</v>
      </c>
      <c r="G101" s="174">
        <f>MT!B103</f>
        <v>490</v>
      </c>
      <c r="H101" s="174">
        <f>VC!B103</f>
        <v>670</v>
      </c>
      <c r="I101" s="174">
        <f>CF!B103</f>
        <v>390</v>
      </c>
      <c r="J101" s="174">
        <f>SS!B103</f>
        <v>395</v>
      </c>
      <c r="K101" s="274">
        <f>CA!B103</f>
        <v>400</v>
      </c>
      <c r="L101" s="174">
        <f>CM!B103</f>
        <v>622</v>
      </c>
      <c r="M101" s="174">
        <f>LT!B103</f>
        <v>375</v>
      </c>
      <c r="N101" s="174">
        <f>HOL!B103</f>
        <v>750</v>
      </c>
      <c r="O101" s="174">
        <f>GR!B103</f>
        <v>635</v>
      </c>
      <c r="P101" s="174">
        <f>SC!B103</f>
        <v>500</v>
      </c>
      <c r="Q101" s="174">
        <f>GT!B103</f>
        <v>450</v>
      </c>
      <c r="R101" s="174">
        <f>IJ!B103</f>
        <v>44</v>
      </c>
    </row>
    <row r="102" spans="1:18" x14ac:dyDescent="0.25">
      <c r="A102" s="39" t="s">
        <v>31</v>
      </c>
      <c r="B102" s="13">
        <f t="shared" si="19"/>
        <v>512</v>
      </c>
      <c r="C102" s="174">
        <f>PR!B104</f>
        <v>28</v>
      </c>
      <c r="D102" s="174">
        <f>ART!B104</f>
        <v>25</v>
      </c>
      <c r="E102" s="174">
        <f>LH!B104</f>
        <v>70</v>
      </c>
      <c r="F102" s="174">
        <f>MY!B104</f>
        <v>23</v>
      </c>
      <c r="G102" s="174">
        <f>MT!B104</f>
        <v>32</v>
      </c>
      <c r="H102" s="174">
        <f>VC!B104</f>
        <v>40</v>
      </c>
      <c r="I102" s="174">
        <f>CF!B104</f>
        <v>26</v>
      </c>
      <c r="J102" s="174">
        <f>SS!B104</f>
        <v>25</v>
      </c>
      <c r="K102" s="274">
        <f>CA!B104</f>
        <v>36</v>
      </c>
      <c r="L102" s="174">
        <f>CM!B104</f>
        <v>43</v>
      </c>
      <c r="M102" s="174">
        <f>LT!B104</f>
        <v>25</v>
      </c>
      <c r="N102" s="174">
        <f>HOL!B104</f>
        <v>48</v>
      </c>
      <c r="O102" s="174">
        <f>GR!B104</f>
        <v>30</v>
      </c>
      <c r="P102" s="174">
        <f>SC!B104</f>
        <v>20</v>
      </c>
      <c r="Q102" s="174">
        <f>GT!B104</f>
        <v>26</v>
      </c>
      <c r="R102" s="174">
        <f>IJ!B104</f>
        <v>15</v>
      </c>
    </row>
    <row r="103" spans="1:18" x14ac:dyDescent="0.25">
      <c r="A103" s="39" t="s">
        <v>413</v>
      </c>
      <c r="B103" s="13">
        <f t="shared" si="19"/>
        <v>3547</v>
      </c>
      <c r="C103" s="174">
        <f>PR!B105</f>
        <v>300</v>
      </c>
      <c r="D103" s="174">
        <f>ART!B105</f>
        <v>110</v>
      </c>
      <c r="E103" s="174">
        <f>LH!B105</f>
        <v>430</v>
      </c>
      <c r="F103" s="174">
        <f>MY!B105</f>
        <v>65</v>
      </c>
      <c r="G103" s="174">
        <f>MT!B105</f>
        <v>300</v>
      </c>
      <c r="H103" s="174">
        <f>VC!B105</f>
        <v>200</v>
      </c>
      <c r="I103" s="174">
        <f>CF!B105</f>
        <v>100</v>
      </c>
      <c r="J103" s="174">
        <f>SS!B105</f>
        <v>180</v>
      </c>
      <c r="K103" s="274">
        <f>CA!B105</f>
        <v>100</v>
      </c>
      <c r="L103" s="174">
        <f>CM!B105</f>
        <v>250</v>
      </c>
      <c r="M103" s="174">
        <f>LT!B105</f>
        <v>100</v>
      </c>
      <c r="N103" s="174">
        <f>HOL!B105</f>
        <v>517</v>
      </c>
      <c r="O103" s="174">
        <f>GR!B105</f>
        <v>80</v>
      </c>
      <c r="P103" s="174">
        <f>SC!B105</f>
        <v>400</v>
      </c>
      <c r="Q103" s="174">
        <f>GT!B105</f>
        <v>400</v>
      </c>
      <c r="R103" s="174">
        <f>IJ!B105</f>
        <v>15</v>
      </c>
    </row>
    <row r="104" spans="1:18" x14ac:dyDescent="0.25">
      <c r="A104" s="39" t="s">
        <v>414</v>
      </c>
      <c r="B104" s="13">
        <f t="shared" si="19"/>
        <v>240</v>
      </c>
      <c r="C104" s="174">
        <f>PR!B106</f>
        <v>25</v>
      </c>
      <c r="D104" s="174">
        <f>ART!B106</f>
        <v>15</v>
      </c>
      <c r="E104" s="174">
        <f>LH!B106</f>
        <v>30</v>
      </c>
      <c r="F104" s="174">
        <f>MY!B106</f>
        <v>15</v>
      </c>
      <c r="G104" s="174">
        <f>MT!B106</f>
        <v>20</v>
      </c>
      <c r="H104" s="174">
        <f>VC!B106</f>
        <v>15</v>
      </c>
      <c r="I104" s="174">
        <f>CF!B106</f>
        <v>15</v>
      </c>
      <c r="J104" s="174">
        <f>SS!B106</f>
        <v>15</v>
      </c>
      <c r="K104" s="274">
        <f>CA!B106</f>
        <v>15</v>
      </c>
      <c r="L104" s="174">
        <f>CM!B106</f>
        <v>25</v>
      </c>
      <c r="M104" s="174">
        <f>LT!B106</f>
        <v>0</v>
      </c>
      <c r="N104" s="174">
        <f>HOL!B106</f>
        <v>0</v>
      </c>
      <c r="O104" s="174">
        <f>GR!B106</f>
        <v>15</v>
      </c>
      <c r="P104" s="174">
        <f>SC!B106</f>
        <v>20</v>
      </c>
      <c r="Q104" s="174">
        <f>GT!B106</f>
        <v>15</v>
      </c>
      <c r="R104" s="174">
        <f>IJ!B106</f>
        <v>0</v>
      </c>
    </row>
    <row r="105" spans="1:18" x14ac:dyDescent="0.25">
      <c r="A105" s="39" t="s">
        <v>415</v>
      </c>
      <c r="B105" s="13">
        <f t="shared" si="19"/>
        <v>30</v>
      </c>
      <c r="C105" s="174">
        <f>PR!B107</f>
        <v>0</v>
      </c>
      <c r="D105" s="174">
        <f>ART!B107</f>
        <v>0</v>
      </c>
      <c r="E105" s="174">
        <f>LH!B107</f>
        <v>15</v>
      </c>
      <c r="F105" s="174">
        <f>MY!B107</f>
        <v>0</v>
      </c>
      <c r="G105" s="174">
        <f>MT!B107</f>
        <v>0</v>
      </c>
      <c r="H105" s="174">
        <f>VC!B107</f>
        <v>0</v>
      </c>
      <c r="I105" s="174">
        <f>CF!B107</f>
        <v>0</v>
      </c>
      <c r="J105" s="174">
        <f>SS!B107</f>
        <v>0</v>
      </c>
      <c r="K105" s="274">
        <f>CA!B107</f>
        <v>0</v>
      </c>
      <c r="L105" s="174">
        <f>CM!B107</f>
        <v>15</v>
      </c>
      <c r="M105" s="174">
        <f>LT!B107</f>
        <v>0</v>
      </c>
      <c r="N105" s="174">
        <f>HOL!B107</f>
        <v>0</v>
      </c>
      <c r="O105" s="174">
        <f>GR!B107</f>
        <v>0</v>
      </c>
      <c r="P105" s="174">
        <f>SC!B107</f>
        <v>0</v>
      </c>
      <c r="Q105" s="174">
        <f>GT!B107</f>
        <v>0</v>
      </c>
      <c r="R105" s="174">
        <f>IJ!B107</f>
        <v>0</v>
      </c>
    </row>
    <row r="106" spans="1:18" x14ac:dyDescent="0.25">
      <c r="A106" s="39" t="s">
        <v>416</v>
      </c>
      <c r="B106" s="13">
        <f t="shared" si="19"/>
        <v>75</v>
      </c>
      <c r="C106" s="174">
        <f>PR!B108</f>
        <v>0</v>
      </c>
      <c r="D106" s="174">
        <f>ART!B108</f>
        <v>0</v>
      </c>
      <c r="E106" s="174">
        <f>LH!B108</f>
        <v>0</v>
      </c>
      <c r="F106" s="174">
        <f>MY!B108</f>
        <v>0</v>
      </c>
      <c r="G106" s="174">
        <f>MT!B108</f>
        <v>15</v>
      </c>
      <c r="H106" s="174">
        <f>VC!B108</f>
        <v>15</v>
      </c>
      <c r="I106" s="174">
        <f>CF!B108</f>
        <v>15</v>
      </c>
      <c r="J106" s="174">
        <f>SS!B108</f>
        <v>15</v>
      </c>
      <c r="K106" s="274">
        <f>CA!B108</f>
        <v>0</v>
      </c>
      <c r="L106" s="174">
        <f>CM!B108</f>
        <v>15</v>
      </c>
      <c r="M106" s="174">
        <f>LT!B108</f>
        <v>0</v>
      </c>
      <c r="N106" s="174">
        <f>HOL!B108</f>
        <v>0</v>
      </c>
      <c r="O106" s="174">
        <f>GR!B108</f>
        <v>0</v>
      </c>
      <c r="P106" s="174">
        <f>SC!B108</f>
        <v>0</v>
      </c>
      <c r="Q106" s="174">
        <f>GT!B108</f>
        <v>0</v>
      </c>
      <c r="R106" s="174">
        <f>IJ!B108</f>
        <v>0</v>
      </c>
    </row>
    <row r="107" spans="1:18" x14ac:dyDescent="0.25">
      <c r="A107" s="39" t="s">
        <v>32</v>
      </c>
      <c r="B107" s="13">
        <f t="shared" si="19"/>
        <v>714</v>
      </c>
      <c r="C107" s="174">
        <f>PR!B109</f>
        <v>40</v>
      </c>
      <c r="D107" s="174">
        <f>ART!B109</f>
        <v>30</v>
      </c>
      <c r="E107" s="174">
        <f>LH!B109</f>
        <v>160</v>
      </c>
      <c r="F107" s="174">
        <f>MY!B109</f>
        <v>15</v>
      </c>
      <c r="G107" s="174">
        <f>MT!B109</f>
        <v>53</v>
      </c>
      <c r="H107" s="174">
        <f>VC!B109</f>
        <v>60</v>
      </c>
      <c r="I107" s="174">
        <f>CF!B109</f>
        <v>32</v>
      </c>
      <c r="J107" s="174">
        <f>SS!B109</f>
        <v>36</v>
      </c>
      <c r="K107" s="274">
        <f>CA!B109</f>
        <v>30</v>
      </c>
      <c r="L107" s="174">
        <f>CM!B109</f>
        <v>60</v>
      </c>
      <c r="M107" s="174">
        <f>LT!B109</f>
        <v>33</v>
      </c>
      <c r="N107" s="174">
        <f>HOL!B109</f>
        <v>50</v>
      </c>
      <c r="O107" s="174">
        <f>GR!B109</f>
        <v>45</v>
      </c>
      <c r="P107" s="174">
        <f>SC!B109</f>
        <v>25</v>
      </c>
      <c r="Q107" s="174">
        <f>GT!B109</f>
        <v>30</v>
      </c>
      <c r="R107" s="174">
        <f>IJ!B109</f>
        <v>15</v>
      </c>
    </row>
    <row r="108" spans="1:18" x14ac:dyDescent="0.25">
      <c r="A108" s="39" t="s">
        <v>423</v>
      </c>
      <c r="B108" s="13">
        <f t="shared" si="19"/>
        <v>152</v>
      </c>
      <c r="C108" s="174">
        <f>PR!B110</f>
        <v>0</v>
      </c>
      <c r="D108" s="174">
        <f>ART!B110</f>
        <v>0</v>
      </c>
      <c r="E108" s="174">
        <f>LH!B110</f>
        <v>35</v>
      </c>
      <c r="F108" s="174">
        <f>MY!B110</f>
        <v>0</v>
      </c>
      <c r="G108" s="174">
        <f>MT!B110</f>
        <v>0</v>
      </c>
      <c r="H108" s="174">
        <f>VC!B110</f>
        <v>20</v>
      </c>
      <c r="I108" s="174">
        <f>CF!B110</f>
        <v>15</v>
      </c>
      <c r="J108" s="174">
        <f>SS!B110</f>
        <v>15</v>
      </c>
      <c r="K108" s="274">
        <f>CA!B110</f>
        <v>0</v>
      </c>
      <c r="L108" s="174">
        <f>CM!B110</f>
        <v>22</v>
      </c>
      <c r="M108" s="174">
        <f>LT!B110</f>
        <v>0</v>
      </c>
      <c r="N108" s="174">
        <f>HOL!B110</f>
        <v>30</v>
      </c>
      <c r="O108" s="174">
        <f>GR!B110</f>
        <v>15</v>
      </c>
      <c r="P108" s="174">
        <f>SC!B110</f>
        <v>0</v>
      </c>
      <c r="Q108" s="174">
        <f>GT!B110</f>
        <v>0</v>
      </c>
      <c r="R108" s="174">
        <f>IJ!B110</f>
        <v>0</v>
      </c>
    </row>
    <row r="109" spans="1:18" x14ac:dyDescent="0.25">
      <c r="A109" s="39" t="s">
        <v>424</v>
      </c>
      <c r="B109" s="13">
        <f t="shared" si="19"/>
        <v>136</v>
      </c>
      <c r="C109" s="174">
        <f>PR!B111</f>
        <v>15</v>
      </c>
      <c r="D109" s="174">
        <f>ART!B111</f>
        <v>20</v>
      </c>
      <c r="E109" s="174">
        <f>LH!B111</f>
        <v>55</v>
      </c>
      <c r="F109" s="174">
        <f>MY!B111</f>
        <v>0</v>
      </c>
      <c r="G109" s="174">
        <f>MT!B111</f>
        <v>0</v>
      </c>
      <c r="H109" s="174">
        <f>VC!B111</f>
        <v>0</v>
      </c>
      <c r="I109" s="174">
        <f>CF!B111</f>
        <v>15</v>
      </c>
      <c r="J109" s="174">
        <f>SS!B111</f>
        <v>0</v>
      </c>
      <c r="K109" s="274">
        <f>CA!B111</f>
        <v>16</v>
      </c>
      <c r="L109" s="174">
        <f>CM!B111</f>
        <v>15</v>
      </c>
      <c r="M109" s="174">
        <f>LT!B111</f>
        <v>0</v>
      </c>
      <c r="N109" s="174">
        <f>HOL!B111</f>
        <v>0</v>
      </c>
      <c r="O109" s="174">
        <f>GR!B111</f>
        <v>0</v>
      </c>
      <c r="P109" s="174">
        <f>SC!B111</f>
        <v>0</v>
      </c>
      <c r="Q109" s="174">
        <f>GT!B111</f>
        <v>0</v>
      </c>
      <c r="R109" s="174">
        <f>IJ!B111</f>
        <v>0</v>
      </c>
    </row>
    <row r="110" spans="1:18" x14ac:dyDescent="0.25">
      <c r="A110" s="39" t="s">
        <v>425</v>
      </c>
      <c r="B110" s="13">
        <f t="shared" si="19"/>
        <v>685</v>
      </c>
      <c r="C110" s="174">
        <f>PR!B112</f>
        <v>30</v>
      </c>
      <c r="D110" s="174">
        <f>ART!B112</f>
        <v>25</v>
      </c>
      <c r="E110" s="174">
        <f>LH!B112</f>
        <v>175</v>
      </c>
      <c r="F110" s="174">
        <f>MY!B112</f>
        <v>20</v>
      </c>
      <c r="G110" s="174">
        <f>MT!B112</f>
        <v>35</v>
      </c>
      <c r="H110" s="174">
        <f>VC!B112</f>
        <v>46</v>
      </c>
      <c r="I110" s="174">
        <f>CF!B112</f>
        <v>30</v>
      </c>
      <c r="J110" s="174">
        <f>SS!B112</f>
        <v>33</v>
      </c>
      <c r="K110" s="274">
        <f>CA!B112</f>
        <v>25</v>
      </c>
      <c r="L110" s="174">
        <f>CM!B112</f>
        <v>75</v>
      </c>
      <c r="M110" s="174">
        <f>LT!B112</f>
        <v>36</v>
      </c>
      <c r="N110" s="174">
        <f>HOL!B112</f>
        <v>45</v>
      </c>
      <c r="O110" s="174">
        <f>GR!B112</f>
        <v>35</v>
      </c>
      <c r="P110" s="174">
        <f>SC!B112</f>
        <v>50</v>
      </c>
      <c r="Q110" s="174">
        <f>GT!B112</f>
        <v>15</v>
      </c>
      <c r="R110" s="174">
        <f>IJ!B112</f>
        <v>10</v>
      </c>
    </row>
    <row r="111" spans="1:18" x14ac:dyDescent="0.25">
      <c r="A111" s="39" t="s">
        <v>426</v>
      </c>
      <c r="B111" s="13">
        <f t="shared" si="19"/>
        <v>15</v>
      </c>
      <c r="C111" s="174">
        <f>PR!B113</f>
        <v>0</v>
      </c>
      <c r="D111" s="174">
        <f>ART!B113</f>
        <v>0</v>
      </c>
      <c r="E111" s="174">
        <f>LH!B113</f>
        <v>0</v>
      </c>
      <c r="F111" s="174">
        <f>MY!B113</f>
        <v>0</v>
      </c>
      <c r="G111" s="174">
        <f>MT!B113</f>
        <v>0</v>
      </c>
      <c r="H111" s="174">
        <f>VC!B113</f>
        <v>0</v>
      </c>
      <c r="I111" s="174">
        <f>CF!B113</f>
        <v>0</v>
      </c>
      <c r="J111" s="174">
        <f>SS!B113</f>
        <v>0</v>
      </c>
      <c r="K111" s="274">
        <f>CA!B113</f>
        <v>0</v>
      </c>
      <c r="L111" s="174">
        <f>CM!B113</f>
        <v>15</v>
      </c>
      <c r="M111" s="174">
        <f>LT!B113</f>
        <v>0</v>
      </c>
      <c r="N111" s="174">
        <f>HOL!B113</f>
        <v>0</v>
      </c>
      <c r="O111" s="174">
        <f>GR!B113</f>
        <v>0</v>
      </c>
      <c r="P111" s="174">
        <f>SC!B113</f>
        <v>0</v>
      </c>
      <c r="Q111" s="174">
        <f>GT!B113</f>
        <v>0</v>
      </c>
      <c r="R111" s="174">
        <f>IJ!B113</f>
        <v>0</v>
      </c>
    </row>
    <row r="112" spans="1:18" x14ac:dyDescent="0.25">
      <c r="A112" s="39" t="s">
        <v>457</v>
      </c>
      <c r="B112" s="13">
        <f t="shared" si="19"/>
        <v>4425</v>
      </c>
      <c r="C112" s="174">
        <f>PR!B114</f>
        <v>310</v>
      </c>
      <c r="D112" s="174">
        <f>ART!B114</f>
        <v>135</v>
      </c>
      <c r="E112" s="174">
        <f>LH!B114</f>
        <v>600</v>
      </c>
      <c r="F112" s="174">
        <f>MY!B114</f>
        <v>130</v>
      </c>
      <c r="G112" s="174">
        <f>MT!B114</f>
        <v>350</v>
      </c>
      <c r="H112" s="174">
        <f>VC!B114</f>
        <v>366</v>
      </c>
      <c r="I112" s="174">
        <f>CF!B114</f>
        <v>110</v>
      </c>
      <c r="J112" s="174">
        <f>SS!B114</f>
        <v>150</v>
      </c>
      <c r="K112" s="274">
        <f>CA!B114</f>
        <v>150</v>
      </c>
      <c r="L112" s="174">
        <f>CM!B114</f>
        <v>305</v>
      </c>
      <c r="M112" s="174">
        <f>LT!B114</f>
        <v>130</v>
      </c>
      <c r="N112" s="174">
        <f>HOL!B114</f>
        <v>426</v>
      </c>
      <c r="O112" s="174">
        <f>GR!B114</f>
        <v>358</v>
      </c>
      <c r="P112" s="174">
        <f>SC!B114</f>
        <v>500</v>
      </c>
      <c r="Q112" s="174">
        <f>GT!B114</f>
        <v>385</v>
      </c>
      <c r="R112" s="174">
        <f>IJ!B114</f>
        <v>20</v>
      </c>
    </row>
    <row r="113" spans="1:18" x14ac:dyDescent="0.25">
      <c r="A113" s="39" t="s">
        <v>458</v>
      </c>
      <c r="B113" s="13">
        <f t="shared" si="19"/>
        <v>60</v>
      </c>
      <c r="C113" s="174">
        <f>PR!B115</f>
        <v>0</v>
      </c>
      <c r="D113" s="174">
        <f>ART!B115</f>
        <v>0</v>
      </c>
      <c r="E113" s="174">
        <f>LH!B115</f>
        <v>15</v>
      </c>
      <c r="F113" s="174">
        <f>MY!B115</f>
        <v>15</v>
      </c>
      <c r="G113" s="174">
        <f>MT!B115</f>
        <v>0</v>
      </c>
      <c r="H113" s="174">
        <f>VC!B115</f>
        <v>0</v>
      </c>
      <c r="I113" s="174">
        <f>CF!B115</f>
        <v>0</v>
      </c>
      <c r="J113" s="174">
        <f>SS!B115</f>
        <v>0</v>
      </c>
      <c r="K113" s="274">
        <f>CA!B115</f>
        <v>0</v>
      </c>
      <c r="L113" s="174">
        <f>CM!B115</f>
        <v>15</v>
      </c>
      <c r="M113" s="174">
        <f>LT!B115</f>
        <v>0</v>
      </c>
      <c r="N113" s="174">
        <f>HOL!B115</f>
        <v>0</v>
      </c>
      <c r="O113" s="174">
        <f>GR!B115</f>
        <v>0</v>
      </c>
      <c r="P113" s="174">
        <f>SC!B115</f>
        <v>15</v>
      </c>
      <c r="Q113" s="174">
        <f>GT!B115</f>
        <v>0</v>
      </c>
      <c r="R113" s="174">
        <f>IJ!B115</f>
        <v>0</v>
      </c>
    </row>
    <row r="114" spans="1:18" x14ac:dyDescent="0.25">
      <c r="A114" s="39" t="s">
        <v>459</v>
      </c>
      <c r="B114" s="13">
        <f t="shared" si="19"/>
        <v>153</v>
      </c>
      <c r="C114" s="174">
        <f>PR!B116</f>
        <v>0</v>
      </c>
      <c r="D114" s="174">
        <f>ART!B116</f>
        <v>20</v>
      </c>
      <c r="E114" s="174">
        <f>LH!B116</f>
        <v>70</v>
      </c>
      <c r="F114" s="174">
        <f>MY!B116</f>
        <v>0</v>
      </c>
      <c r="G114" s="174">
        <f>MT!B116</f>
        <v>0</v>
      </c>
      <c r="H114" s="174">
        <f>VC!B116</f>
        <v>15</v>
      </c>
      <c r="I114" s="174">
        <f>CF!B116</f>
        <v>0</v>
      </c>
      <c r="J114" s="174">
        <f>SS!B116</f>
        <v>0</v>
      </c>
      <c r="K114" s="274">
        <f>CA!B116</f>
        <v>15</v>
      </c>
      <c r="L114" s="174">
        <f>CM!B116</f>
        <v>15</v>
      </c>
      <c r="M114" s="174">
        <f>LT!B116</f>
        <v>0</v>
      </c>
      <c r="N114" s="174">
        <f>HOL!B116</f>
        <v>0</v>
      </c>
      <c r="O114" s="174">
        <f>GR!B116</f>
        <v>0</v>
      </c>
      <c r="P114" s="174">
        <f>SC!B116</f>
        <v>0</v>
      </c>
      <c r="Q114" s="174">
        <f>GT!B116</f>
        <v>18</v>
      </c>
      <c r="R114" s="174">
        <f>IJ!B116</f>
        <v>0</v>
      </c>
    </row>
    <row r="115" spans="1:18" x14ac:dyDescent="0.25">
      <c r="A115" s="39" t="s">
        <v>460</v>
      </c>
      <c r="B115" s="13">
        <f t="shared" si="19"/>
        <v>225</v>
      </c>
      <c r="C115" s="174">
        <f>PR!B117</f>
        <v>0</v>
      </c>
      <c r="D115" s="174">
        <f>ART!B117</f>
        <v>20</v>
      </c>
      <c r="E115" s="174">
        <f>LH!B117</f>
        <v>100</v>
      </c>
      <c r="F115" s="174">
        <f>MY!B117</f>
        <v>0</v>
      </c>
      <c r="G115" s="174">
        <f>MT!B117</f>
        <v>15</v>
      </c>
      <c r="H115" s="174">
        <f>VC!B117</f>
        <v>15</v>
      </c>
      <c r="I115" s="174">
        <f>CF!B117</f>
        <v>20</v>
      </c>
      <c r="J115" s="174">
        <f>SS!B117</f>
        <v>0</v>
      </c>
      <c r="K115" s="274">
        <f>CA!B117</f>
        <v>0</v>
      </c>
      <c r="L115" s="174">
        <f>CM!B117</f>
        <v>15</v>
      </c>
      <c r="M115" s="174">
        <f>LT!B117</f>
        <v>0</v>
      </c>
      <c r="N115" s="174">
        <f>HOL!B117</f>
        <v>0</v>
      </c>
      <c r="O115" s="174">
        <f>GR!B117</f>
        <v>0</v>
      </c>
      <c r="P115" s="174">
        <f>SC!B117</f>
        <v>25</v>
      </c>
      <c r="Q115" s="174">
        <f>GT!B117</f>
        <v>15</v>
      </c>
      <c r="R115" s="174">
        <f>IJ!B117</f>
        <v>0</v>
      </c>
    </row>
    <row r="116" spans="1:18" x14ac:dyDescent="0.25">
      <c r="A116" s="39" t="s">
        <v>461</v>
      </c>
      <c r="B116" s="13">
        <f t="shared" si="19"/>
        <v>150</v>
      </c>
      <c r="C116" s="174">
        <f>PR!B118</f>
        <v>0</v>
      </c>
      <c r="D116" s="174">
        <f>ART!B118</f>
        <v>20</v>
      </c>
      <c r="E116" s="174">
        <f>LH!B118</f>
        <v>55</v>
      </c>
      <c r="F116" s="174">
        <f>MY!B118</f>
        <v>0</v>
      </c>
      <c r="G116" s="174">
        <f>MT!B118</f>
        <v>15</v>
      </c>
      <c r="H116" s="174">
        <f>VC!B118</f>
        <v>15</v>
      </c>
      <c r="I116" s="174">
        <f>CF!B118</f>
        <v>15</v>
      </c>
      <c r="J116" s="174">
        <f>SS!B118</f>
        <v>15</v>
      </c>
      <c r="K116" s="274">
        <f>CA!B118</f>
        <v>0</v>
      </c>
      <c r="L116" s="174">
        <f>CM!B118</f>
        <v>15</v>
      </c>
      <c r="M116" s="174">
        <f>LT!B118</f>
        <v>0</v>
      </c>
      <c r="N116" s="174">
        <f>HOL!B118</f>
        <v>0</v>
      </c>
      <c r="O116" s="174">
        <f>GR!B118</f>
        <v>0</v>
      </c>
      <c r="P116" s="174">
        <f>SC!B118</f>
        <v>0</v>
      </c>
      <c r="Q116" s="174">
        <f>GT!B118</f>
        <v>0</v>
      </c>
      <c r="R116" s="174">
        <f>IJ!B118</f>
        <v>0</v>
      </c>
    </row>
    <row r="117" spans="1:18" x14ac:dyDescent="0.25">
      <c r="A117" s="39" t="s">
        <v>462</v>
      </c>
      <c r="B117" s="13">
        <f t="shared" si="19"/>
        <v>448</v>
      </c>
      <c r="C117" s="174">
        <f>PR!B119</f>
        <v>25</v>
      </c>
      <c r="D117" s="174">
        <f>ART!B119</f>
        <v>20</v>
      </c>
      <c r="E117" s="174">
        <f>LH!B119</f>
        <v>115</v>
      </c>
      <c r="F117" s="174">
        <f>MY!B119</f>
        <v>25</v>
      </c>
      <c r="G117" s="174">
        <f>MT!B119</f>
        <v>35</v>
      </c>
      <c r="H117" s="174">
        <f>VC!B119</f>
        <v>20</v>
      </c>
      <c r="I117" s="174">
        <f>CF!B119</f>
        <v>25</v>
      </c>
      <c r="J117" s="174">
        <f>SS!B119</f>
        <v>28</v>
      </c>
      <c r="K117" s="274">
        <f>CA!B119</f>
        <v>20</v>
      </c>
      <c r="L117" s="174">
        <f>CM!B119</f>
        <v>50</v>
      </c>
      <c r="M117" s="174">
        <f>LT!B119</f>
        <v>25</v>
      </c>
      <c r="N117" s="174">
        <f>HOL!B119</f>
        <v>50</v>
      </c>
      <c r="O117" s="174">
        <f>GR!B119</f>
        <v>0</v>
      </c>
      <c r="P117" s="174">
        <f>SC!B119</f>
        <v>0</v>
      </c>
      <c r="Q117" s="174">
        <f>GT!B119</f>
        <v>0</v>
      </c>
      <c r="R117" s="174">
        <f>IJ!B119</f>
        <v>10</v>
      </c>
    </row>
    <row r="118" spans="1:18" x14ac:dyDescent="0.25">
      <c r="A118" s="39" t="s">
        <v>463</v>
      </c>
      <c r="B118" s="13">
        <f t="shared" si="19"/>
        <v>125</v>
      </c>
      <c r="C118" s="174">
        <f>PR!B120</f>
        <v>15</v>
      </c>
      <c r="D118" s="174">
        <f>ART!B120</f>
        <v>20</v>
      </c>
      <c r="E118" s="174">
        <f>LH!B120</f>
        <v>70</v>
      </c>
      <c r="F118" s="174">
        <f>MY!B120</f>
        <v>0</v>
      </c>
      <c r="G118" s="174">
        <f>MT!B120</f>
        <v>0</v>
      </c>
      <c r="H118" s="174">
        <f>VC!B120</f>
        <v>0</v>
      </c>
      <c r="I118" s="174">
        <f>CF!B120</f>
        <v>0</v>
      </c>
      <c r="J118" s="174">
        <f>SS!B120</f>
        <v>0</v>
      </c>
      <c r="K118" s="274">
        <f>CA!B120</f>
        <v>0</v>
      </c>
      <c r="L118" s="174">
        <f>CM!B120</f>
        <v>15</v>
      </c>
      <c r="M118" s="174">
        <f>LT!B120</f>
        <v>0</v>
      </c>
      <c r="N118" s="174">
        <f>HOL!B120</f>
        <v>0</v>
      </c>
      <c r="O118" s="174">
        <f>GR!B120</f>
        <v>0</v>
      </c>
      <c r="P118" s="174">
        <f>SC!B120</f>
        <v>0</v>
      </c>
      <c r="Q118" s="174">
        <f>GT!B120</f>
        <v>0</v>
      </c>
      <c r="R118" s="174">
        <f>IJ!B120</f>
        <v>5</v>
      </c>
    </row>
    <row r="119" spans="1:18" x14ac:dyDescent="0.25">
      <c r="A119" s="39" t="s">
        <v>464</v>
      </c>
      <c r="B119" s="13">
        <f t="shared" si="19"/>
        <v>160</v>
      </c>
      <c r="C119" s="174">
        <f>PR!B121</f>
        <v>0</v>
      </c>
      <c r="D119" s="174">
        <f>ART!B121</f>
        <v>20</v>
      </c>
      <c r="E119" s="174">
        <f>LH!B121</f>
        <v>15</v>
      </c>
      <c r="F119" s="174">
        <f>MY!B121</f>
        <v>0</v>
      </c>
      <c r="G119" s="174">
        <f>MT!B121</f>
        <v>15</v>
      </c>
      <c r="H119" s="174">
        <f>VC!B121</f>
        <v>15</v>
      </c>
      <c r="I119" s="174">
        <f>CF!B121</f>
        <v>15</v>
      </c>
      <c r="J119" s="174">
        <f>SS!B121</f>
        <v>15</v>
      </c>
      <c r="K119" s="274">
        <f>CA!B121</f>
        <v>15</v>
      </c>
      <c r="L119" s="174">
        <f>CM!B121</f>
        <v>15</v>
      </c>
      <c r="M119" s="174">
        <f>LT!B121</f>
        <v>0</v>
      </c>
      <c r="N119" s="174">
        <f>HOL!B121</f>
        <v>0</v>
      </c>
      <c r="O119" s="174">
        <f>GR!B121</f>
        <v>0</v>
      </c>
      <c r="P119" s="174">
        <f>SC!B121</f>
        <v>20</v>
      </c>
      <c r="Q119" s="174">
        <f>GT!B121</f>
        <v>15</v>
      </c>
      <c r="R119" s="174">
        <f>IJ!B121</f>
        <v>0</v>
      </c>
    </row>
    <row r="120" spans="1:18" x14ac:dyDescent="0.25">
      <c r="A120" s="39" t="s">
        <v>465</v>
      </c>
      <c r="B120" s="13">
        <f t="shared" si="19"/>
        <v>45</v>
      </c>
      <c r="C120" s="174">
        <f>PR!B122</f>
        <v>0</v>
      </c>
      <c r="D120" s="174">
        <f>ART!B122</f>
        <v>0</v>
      </c>
      <c r="E120" s="174">
        <f>LH!B122</f>
        <v>15</v>
      </c>
      <c r="F120" s="174">
        <f>MY!B122</f>
        <v>0</v>
      </c>
      <c r="G120" s="174">
        <f>MT!B122</f>
        <v>0</v>
      </c>
      <c r="H120" s="174">
        <f>VC!B122</f>
        <v>0</v>
      </c>
      <c r="I120" s="174">
        <f>CF!B122</f>
        <v>0</v>
      </c>
      <c r="J120" s="174">
        <f>SS!B122</f>
        <v>15</v>
      </c>
      <c r="K120" s="274">
        <f>CA!B122</f>
        <v>0</v>
      </c>
      <c r="L120" s="174">
        <f>CM!B122</f>
        <v>15</v>
      </c>
      <c r="M120" s="174">
        <f>LT!B122</f>
        <v>0</v>
      </c>
      <c r="N120" s="174">
        <f>HOL!B122</f>
        <v>0</v>
      </c>
      <c r="O120" s="174">
        <f>GR!B122</f>
        <v>0</v>
      </c>
      <c r="P120" s="174">
        <f>SC!B122</f>
        <v>0</v>
      </c>
      <c r="Q120" s="174">
        <f>GT!B122</f>
        <v>0</v>
      </c>
      <c r="R120" s="174">
        <f>IJ!B122</f>
        <v>0</v>
      </c>
    </row>
    <row r="121" spans="1:18" x14ac:dyDescent="0.25">
      <c r="A121" s="39" t="s">
        <v>466</v>
      </c>
      <c r="B121" s="13">
        <f t="shared" si="19"/>
        <v>30</v>
      </c>
      <c r="C121" s="174">
        <f>PR!B123</f>
        <v>0</v>
      </c>
      <c r="D121" s="174">
        <f>ART!B123</f>
        <v>0</v>
      </c>
      <c r="E121" s="174">
        <f>LH!B123</f>
        <v>15</v>
      </c>
      <c r="F121" s="174">
        <f>MY!B123</f>
        <v>0</v>
      </c>
      <c r="G121" s="174">
        <f>MT!B123</f>
        <v>0</v>
      </c>
      <c r="H121" s="174">
        <f>VC!B123</f>
        <v>0</v>
      </c>
      <c r="I121" s="174">
        <f>CF!B123</f>
        <v>0</v>
      </c>
      <c r="J121" s="174">
        <f>SS!B123</f>
        <v>0</v>
      </c>
      <c r="K121" s="274">
        <f>CA!B123</f>
        <v>0</v>
      </c>
      <c r="L121" s="174">
        <f>CM!B123</f>
        <v>15</v>
      </c>
      <c r="M121" s="174">
        <f>LT!B123</f>
        <v>0</v>
      </c>
      <c r="N121" s="174">
        <f>HOL!B123</f>
        <v>0</v>
      </c>
      <c r="O121" s="174">
        <f>GR!B123</f>
        <v>0</v>
      </c>
      <c r="P121" s="174">
        <f>SC!B123</f>
        <v>0</v>
      </c>
      <c r="Q121" s="174">
        <f>GT!B123</f>
        <v>0</v>
      </c>
      <c r="R121" s="174">
        <f>IJ!B123</f>
        <v>0</v>
      </c>
    </row>
    <row r="122" spans="1:18" x14ac:dyDescent="0.25">
      <c r="A122" s="39" t="s">
        <v>467</v>
      </c>
      <c r="B122" s="13">
        <f t="shared" si="19"/>
        <v>716</v>
      </c>
      <c r="C122" s="174">
        <f>PR!B124</f>
        <v>40</v>
      </c>
      <c r="D122" s="174">
        <f>ART!B124</f>
        <v>35</v>
      </c>
      <c r="E122" s="174">
        <f>LH!B124</f>
        <v>190</v>
      </c>
      <c r="F122" s="174">
        <f>MY!B124</f>
        <v>15</v>
      </c>
      <c r="G122" s="174">
        <f>MT!B124</f>
        <v>42</v>
      </c>
      <c r="H122" s="174">
        <f>VC!B124</f>
        <v>50</v>
      </c>
      <c r="I122" s="174">
        <f>CF!B124</f>
        <v>30</v>
      </c>
      <c r="J122" s="174">
        <f>SS!B124</f>
        <v>50</v>
      </c>
      <c r="K122" s="274">
        <f>CA!B124</f>
        <v>34</v>
      </c>
      <c r="L122" s="174">
        <f>CM!B124</f>
        <v>60</v>
      </c>
      <c r="M122" s="174">
        <f>LT!B124</f>
        <v>30</v>
      </c>
      <c r="N122" s="174">
        <f>HOL!B124</f>
        <v>35</v>
      </c>
      <c r="O122" s="174">
        <f>GR!B124</f>
        <v>40</v>
      </c>
      <c r="P122" s="174">
        <f>SC!B124</f>
        <v>30</v>
      </c>
      <c r="Q122" s="174">
        <f>GT!B124</f>
        <v>25</v>
      </c>
      <c r="R122" s="174">
        <f>IJ!B124</f>
        <v>10</v>
      </c>
    </row>
    <row r="123" spans="1:18" x14ac:dyDescent="0.25">
      <c r="A123" s="39" t="s">
        <v>468</v>
      </c>
      <c r="B123" s="13">
        <f t="shared" si="19"/>
        <v>210</v>
      </c>
      <c r="C123" s="174">
        <f>PR!B125</f>
        <v>0</v>
      </c>
      <c r="D123" s="174">
        <f>ART!B125</f>
        <v>30</v>
      </c>
      <c r="E123" s="174">
        <f>LH!B125</f>
        <v>100</v>
      </c>
      <c r="F123" s="174">
        <f>MY!B125</f>
        <v>15</v>
      </c>
      <c r="G123" s="174">
        <f>MT!B125</f>
        <v>0</v>
      </c>
      <c r="H123" s="174">
        <f>VC!B125</f>
        <v>20</v>
      </c>
      <c r="I123" s="174">
        <f>CF!B125</f>
        <v>15</v>
      </c>
      <c r="J123" s="174">
        <f>SS!B125</f>
        <v>0</v>
      </c>
      <c r="K123" s="274">
        <f>CA!B125</f>
        <v>0</v>
      </c>
      <c r="L123" s="174">
        <f>CM!B125</f>
        <v>15</v>
      </c>
      <c r="M123" s="174">
        <f>LT!B125</f>
        <v>0</v>
      </c>
      <c r="N123" s="174">
        <f>HOL!B125</f>
        <v>0</v>
      </c>
      <c r="O123" s="174">
        <f>GR!B125</f>
        <v>0</v>
      </c>
      <c r="P123" s="174">
        <f>SC!B125</f>
        <v>0</v>
      </c>
      <c r="Q123" s="174">
        <f>GT!B125</f>
        <v>15</v>
      </c>
      <c r="R123" s="174">
        <f>IJ!B125</f>
        <v>0</v>
      </c>
    </row>
    <row r="124" spans="1:18" x14ac:dyDescent="0.25">
      <c r="A124" s="39" t="s">
        <v>469</v>
      </c>
      <c r="B124" s="13">
        <f t="shared" si="19"/>
        <v>30</v>
      </c>
      <c r="C124" s="174">
        <f>PR!B126</f>
        <v>0</v>
      </c>
      <c r="D124" s="174">
        <f>ART!B126</f>
        <v>0</v>
      </c>
      <c r="E124" s="174">
        <f>LH!B126</f>
        <v>15</v>
      </c>
      <c r="F124" s="174">
        <f>MY!B126</f>
        <v>0</v>
      </c>
      <c r="G124" s="174">
        <f>MT!B126</f>
        <v>0</v>
      </c>
      <c r="H124" s="174">
        <f>VC!B126</f>
        <v>0</v>
      </c>
      <c r="I124" s="174">
        <f>CF!B126</f>
        <v>0</v>
      </c>
      <c r="J124" s="174">
        <f>SS!B126</f>
        <v>0</v>
      </c>
      <c r="K124" s="274">
        <f>CA!B126</f>
        <v>0</v>
      </c>
      <c r="L124" s="174">
        <f>CM!B126</f>
        <v>15</v>
      </c>
      <c r="M124" s="174">
        <f>LT!B126</f>
        <v>0</v>
      </c>
      <c r="N124" s="174">
        <f>HOL!B126</f>
        <v>0</v>
      </c>
      <c r="O124" s="174">
        <f>GR!B126</f>
        <v>0</v>
      </c>
      <c r="P124" s="174">
        <f>SC!B126</f>
        <v>0</v>
      </c>
      <c r="Q124" s="174">
        <f>GT!B126</f>
        <v>0</v>
      </c>
      <c r="R124" s="174">
        <f>IJ!B126</f>
        <v>0</v>
      </c>
    </row>
    <row r="125" spans="1:18" x14ac:dyDescent="0.25">
      <c r="A125" s="39" t="s">
        <v>470</v>
      </c>
      <c r="B125" s="13">
        <f t="shared" si="19"/>
        <v>420</v>
      </c>
      <c r="C125" s="174">
        <f>PR!B127</f>
        <v>20</v>
      </c>
      <c r="D125" s="174">
        <f>ART!B127</f>
        <v>20</v>
      </c>
      <c r="E125" s="174">
        <f>LH!B127</f>
        <v>100</v>
      </c>
      <c r="F125" s="174">
        <f>MY!B127</f>
        <v>23</v>
      </c>
      <c r="G125" s="174">
        <f>MT!B127</f>
        <v>30</v>
      </c>
      <c r="H125" s="174">
        <f>VC!B127</f>
        <v>15</v>
      </c>
      <c r="I125" s="174">
        <f>CF!B127</f>
        <v>15</v>
      </c>
      <c r="J125" s="174">
        <f>SS!B127</f>
        <v>50</v>
      </c>
      <c r="K125" s="274">
        <f>CA!B127</f>
        <v>22</v>
      </c>
      <c r="L125" s="174">
        <f>CM!B127</f>
        <v>15</v>
      </c>
      <c r="M125" s="174">
        <f>LT!B127</f>
        <v>15</v>
      </c>
      <c r="N125" s="174">
        <f>HOL!B127</f>
        <v>25</v>
      </c>
      <c r="O125" s="174">
        <f>GR!B127</f>
        <v>15</v>
      </c>
      <c r="P125" s="174">
        <f>SC!B127</f>
        <v>30</v>
      </c>
      <c r="Q125" s="174">
        <f>GT!B127</f>
        <v>15</v>
      </c>
      <c r="R125" s="174">
        <f>IJ!B127</f>
        <v>10</v>
      </c>
    </row>
    <row r="126" spans="1:18" x14ac:dyDescent="0.25">
      <c r="A126" s="39" t="s">
        <v>471</v>
      </c>
      <c r="B126" s="13">
        <f t="shared" si="19"/>
        <v>110</v>
      </c>
      <c r="C126" s="174">
        <f>PR!B128</f>
        <v>0</v>
      </c>
      <c r="D126" s="174">
        <f>ART!B128</f>
        <v>0</v>
      </c>
      <c r="E126" s="174">
        <f>LH!B128</f>
        <v>30</v>
      </c>
      <c r="F126" s="174">
        <f>MY!B128</f>
        <v>0</v>
      </c>
      <c r="G126" s="174">
        <f>MT!B128</f>
        <v>0</v>
      </c>
      <c r="H126" s="174">
        <f>VC!B128</f>
        <v>0</v>
      </c>
      <c r="I126" s="174">
        <f>CF!B128</f>
        <v>0</v>
      </c>
      <c r="J126" s="174">
        <f>SS!B128</f>
        <v>0</v>
      </c>
      <c r="K126" s="274">
        <f>CA!B128</f>
        <v>0</v>
      </c>
      <c r="L126" s="174">
        <f>CM!B128</f>
        <v>15</v>
      </c>
      <c r="M126" s="174">
        <f>LT!B128</f>
        <v>0</v>
      </c>
      <c r="N126" s="174">
        <f>HOL!B128</f>
        <v>50</v>
      </c>
      <c r="O126" s="174">
        <f>GR!B128</f>
        <v>0</v>
      </c>
      <c r="P126" s="174">
        <f>SC!B128</f>
        <v>15</v>
      </c>
      <c r="Q126" s="174">
        <f>GT!B128</f>
        <v>0</v>
      </c>
      <c r="R126" s="174">
        <f>IJ!B128</f>
        <v>0</v>
      </c>
    </row>
    <row r="127" spans="1:18" x14ac:dyDescent="0.25">
      <c r="A127" s="39" t="s">
        <v>472</v>
      </c>
      <c r="B127" s="13">
        <f t="shared" si="19"/>
        <v>790</v>
      </c>
      <c r="C127" s="174">
        <f>PR!B129</f>
        <v>60</v>
      </c>
      <c r="D127" s="174">
        <f>ART!B129</f>
        <v>30</v>
      </c>
      <c r="E127" s="174">
        <f>LH!B129</f>
        <v>170</v>
      </c>
      <c r="F127" s="174">
        <f>MY!B129</f>
        <v>15</v>
      </c>
      <c r="G127" s="174">
        <f>MT!B129</f>
        <v>25</v>
      </c>
      <c r="H127" s="174">
        <f>VC!B129</f>
        <v>15</v>
      </c>
      <c r="I127" s="174">
        <f>CF!B129</f>
        <v>15</v>
      </c>
      <c r="J127" s="174">
        <f>SS!B129</f>
        <v>0</v>
      </c>
      <c r="K127" s="274">
        <f>CA!B129</f>
        <v>15</v>
      </c>
      <c r="L127" s="174">
        <f>CM!B129</f>
        <v>50</v>
      </c>
      <c r="M127" s="174">
        <f>LT!B129</f>
        <v>30</v>
      </c>
      <c r="N127" s="174">
        <f>HOL!B129</f>
        <v>240</v>
      </c>
      <c r="O127" s="174">
        <f>GR!B129</f>
        <v>20</v>
      </c>
      <c r="P127" s="174">
        <f>SC!B129</f>
        <v>50</v>
      </c>
      <c r="Q127" s="174">
        <f>GT!B129</f>
        <v>50</v>
      </c>
      <c r="R127" s="174">
        <f>IJ!B129</f>
        <v>5</v>
      </c>
    </row>
    <row r="128" spans="1:18" ht="15.75" thickBot="1" x14ac:dyDescent="0.3">
      <c r="A128" s="42" t="s">
        <v>49</v>
      </c>
      <c r="B128" s="148">
        <f t="shared" si="19"/>
        <v>30</v>
      </c>
      <c r="C128" s="174">
        <f>PR!B130</f>
        <v>0</v>
      </c>
      <c r="D128" s="174">
        <f>ART!B130</f>
        <v>0</v>
      </c>
      <c r="E128" s="174">
        <f>LH!B130</f>
        <v>15</v>
      </c>
      <c r="F128" s="174">
        <f>MY!B130</f>
        <v>0</v>
      </c>
      <c r="G128" s="174">
        <f>MT!B130</f>
        <v>0</v>
      </c>
      <c r="H128" s="174">
        <f>VC!B130</f>
        <v>0</v>
      </c>
      <c r="I128" s="174">
        <f>CF!B130</f>
        <v>0</v>
      </c>
      <c r="J128" s="174">
        <f>SS!B130</f>
        <v>0</v>
      </c>
      <c r="K128" s="274">
        <f>CA!B130</f>
        <v>0</v>
      </c>
      <c r="L128" s="174">
        <f>CM!B130</f>
        <v>15</v>
      </c>
      <c r="M128" s="174">
        <f>LT!B130</f>
        <v>0</v>
      </c>
      <c r="N128" s="174">
        <f>HOL!B130</f>
        <v>0</v>
      </c>
      <c r="O128" s="174">
        <f>GR!B130</f>
        <v>0</v>
      </c>
      <c r="P128" s="174">
        <f>SC!B130</f>
        <v>0</v>
      </c>
      <c r="Q128" s="174">
        <f>GT!B130</f>
        <v>0</v>
      </c>
      <c r="R128" s="174">
        <f>IJ!B130</f>
        <v>0</v>
      </c>
    </row>
    <row r="129" spans="1:18" ht="15" customHeight="1" x14ac:dyDescent="0.25">
      <c r="A129" s="190" t="s">
        <v>50</v>
      </c>
      <c r="B129" s="150">
        <f t="shared" si="19"/>
        <v>10795</v>
      </c>
      <c r="C129" s="66">
        <f t="shared" ref="C129:R129" si="24">C130+C131</f>
        <v>1061</v>
      </c>
      <c r="D129" s="66">
        <f t="shared" si="24"/>
        <v>535</v>
      </c>
      <c r="E129" s="66">
        <f t="shared" si="24"/>
        <v>775</v>
      </c>
      <c r="F129" s="66">
        <f t="shared" si="24"/>
        <v>296</v>
      </c>
      <c r="G129" s="66">
        <f t="shared" si="24"/>
        <v>605</v>
      </c>
      <c r="H129" s="66">
        <f t="shared" si="24"/>
        <v>598</v>
      </c>
      <c r="I129" s="66">
        <f t="shared" si="24"/>
        <v>445</v>
      </c>
      <c r="J129" s="66">
        <f t="shared" si="24"/>
        <v>560</v>
      </c>
      <c r="K129" s="276">
        <f t="shared" si="24"/>
        <v>756</v>
      </c>
      <c r="L129" s="66">
        <f t="shared" si="24"/>
        <v>805</v>
      </c>
      <c r="M129" s="66">
        <f t="shared" si="24"/>
        <v>715</v>
      </c>
      <c r="N129" s="66">
        <f t="shared" si="24"/>
        <v>710</v>
      </c>
      <c r="O129" s="66">
        <f t="shared" si="24"/>
        <v>1005</v>
      </c>
      <c r="P129" s="66">
        <f t="shared" si="24"/>
        <v>994</v>
      </c>
      <c r="Q129" s="66">
        <f t="shared" si="24"/>
        <v>770</v>
      </c>
      <c r="R129" s="66">
        <f t="shared" si="24"/>
        <v>165</v>
      </c>
    </row>
    <row r="130" spans="1:18" ht="15" customHeight="1" x14ac:dyDescent="0.25">
      <c r="A130" s="191" t="s">
        <v>166</v>
      </c>
      <c r="B130" s="151">
        <f t="shared" si="19"/>
        <v>8891</v>
      </c>
      <c r="C130" s="67">
        <f>SUM(C132:C154)</f>
        <v>921</v>
      </c>
      <c r="D130" s="67">
        <f t="shared" ref="D130:R130" si="25">SUM(D132:D154)</f>
        <v>300</v>
      </c>
      <c r="E130" s="67">
        <f t="shared" si="25"/>
        <v>620</v>
      </c>
      <c r="F130" s="67">
        <f t="shared" si="25"/>
        <v>280</v>
      </c>
      <c r="G130" s="67">
        <f t="shared" si="25"/>
        <v>460</v>
      </c>
      <c r="H130" s="67">
        <f t="shared" si="25"/>
        <v>365</v>
      </c>
      <c r="I130" s="67">
        <f t="shared" si="25"/>
        <v>335</v>
      </c>
      <c r="J130" s="67">
        <f t="shared" si="25"/>
        <v>430</v>
      </c>
      <c r="K130" s="277">
        <f t="shared" si="25"/>
        <v>621</v>
      </c>
      <c r="L130" s="67">
        <f t="shared" si="25"/>
        <v>665</v>
      </c>
      <c r="M130" s="67">
        <f t="shared" si="25"/>
        <v>595</v>
      </c>
      <c r="N130" s="67">
        <f t="shared" si="25"/>
        <v>710</v>
      </c>
      <c r="O130" s="67">
        <f t="shared" si="25"/>
        <v>855</v>
      </c>
      <c r="P130" s="67">
        <f t="shared" si="25"/>
        <v>919</v>
      </c>
      <c r="Q130" s="67">
        <f t="shared" si="25"/>
        <v>695</v>
      </c>
      <c r="R130" s="67">
        <f t="shared" si="25"/>
        <v>120</v>
      </c>
    </row>
    <row r="131" spans="1:18" ht="15.75" customHeight="1" thickBot="1" x14ac:dyDescent="0.3">
      <c r="A131" s="192" t="s">
        <v>169</v>
      </c>
      <c r="B131" s="152">
        <f t="shared" si="19"/>
        <v>1904</v>
      </c>
      <c r="C131" s="71">
        <f>SUM(C155:C163)</f>
        <v>140</v>
      </c>
      <c r="D131" s="71">
        <f t="shared" ref="D131:R131" si="26">SUM(D155:D163)</f>
        <v>235</v>
      </c>
      <c r="E131" s="71">
        <f t="shared" si="26"/>
        <v>155</v>
      </c>
      <c r="F131" s="71">
        <f t="shared" si="26"/>
        <v>16</v>
      </c>
      <c r="G131" s="71">
        <f t="shared" si="26"/>
        <v>145</v>
      </c>
      <c r="H131" s="71">
        <f t="shared" si="26"/>
        <v>233</v>
      </c>
      <c r="I131" s="71">
        <f t="shared" si="26"/>
        <v>110</v>
      </c>
      <c r="J131" s="71">
        <f t="shared" si="26"/>
        <v>130</v>
      </c>
      <c r="K131" s="240">
        <f t="shared" si="26"/>
        <v>135</v>
      </c>
      <c r="L131" s="71">
        <f t="shared" si="26"/>
        <v>140</v>
      </c>
      <c r="M131" s="71">
        <f t="shared" si="26"/>
        <v>120</v>
      </c>
      <c r="N131" s="71">
        <f t="shared" si="26"/>
        <v>0</v>
      </c>
      <c r="O131" s="71">
        <f t="shared" si="26"/>
        <v>150</v>
      </c>
      <c r="P131" s="71">
        <f t="shared" si="26"/>
        <v>75</v>
      </c>
      <c r="Q131" s="71">
        <f t="shared" si="26"/>
        <v>75</v>
      </c>
      <c r="R131" s="71">
        <f t="shared" si="26"/>
        <v>45</v>
      </c>
    </row>
    <row r="132" spans="1:18" x14ac:dyDescent="0.25">
      <c r="A132" s="38" t="s">
        <v>427</v>
      </c>
      <c r="B132" s="95">
        <f t="shared" si="19"/>
        <v>535</v>
      </c>
      <c r="C132" s="174">
        <f>PR!B134</f>
        <v>90</v>
      </c>
      <c r="D132" s="174">
        <f>ART!B134</f>
        <v>15</v>
      </c>
      <c r="E132" s="174">
        <f>LH!B134</f>
        <v>60</v>
      </c>
      <c r="F132" s="174">
        <f>MY!B134</f>
        <v>20</v>
      </c>
      <c r="G132" s="174">
        <f>MT!B134</f>
        <v>25</v>
      </c>
      <c r="H132" s="174">
        <f>VC!B134</f>
        <v>25</v>
      </c>
      <c r="I132" s="174">
        <f>CF!B134</f>
        <v>15</v>
      </c>
      <c r="J132" s="174">
        <f>SS!B134</f>
        <v>30</v>
      </c>
      <c r="K132" s="274">
        <f>CA!B134</f>
        <v>40</v>
      </c>
      <c r="L132" s="174">
        <f>CM!B134</f>
        <v>30</v>
      </c>
      <c r="M132" s="174">
        <f>LT!B134</f>
        <v>30</v>
      </c>
      <c r="N132" s="174">
        <f>HOL!B134</f>
        <v>40</v>
      </c>
      <c r="O132" s="174">
        <f>GR!B134</f>
        <v>35</v>
      </c>
      <c r="P132" s="174">
        <f>SC!B134</f>
        <v>40</v>
      </c>
      <c r="Q132" s="174">
        <f>GT!B134</f>
        <v>40</v>
      </c>
      <c r="R132" s="174">
        <f>IJ!B134</f>
        <v>0</v>
      </c>
    </row>
    <row r="133" spans="1:18" x14ac:dyDescent="0.25">
      <c r="A133" s="39" t="s">
        <v>428</v>
      </c>
      <c r="B133" s="13">
        <f t="shared" si="19"/>
        <v>615</v>
      </c>
      <c r="C133" s="174">
        <f>PR!B135</f>
        <v>60</v>
      </c>
      <c r="D133" s="174">
        <f>ART!B135</f>
        <v>30</v>
      </c>
      <c r="E133" s="174">
        <f>LH!B135</f>
        <v>30</v>
      </c>
      <c r="F133" s="174">
        <f>MY!B135</f>
        <v>20</v>
      </c>
      <c r="G133" s="174">
        <f>MT!B135</f>
        <v>50</v>
      </c>
      <c r="H133" s="174">
        <f>VC!B135</f>
        <v>25</v>
      </c>
      <c r="I133" s="174">
        <f>CF!B135</f>
        <v>20</v>
      </c>
      <c r="J133" s="174">
        <f>SS!B135</f>
        <v>30</v>
      </c>
      <c r="K133" s="274">
        <f>CA!B135</f>
        <v>30</v>
      </c>
      <c r="L133" s="174">
        <f>CM!B135</f>
        <v>50</v>
      </c>
      <c r="M133" s="174">
        <f>LT!B135</f>
        <v>30</v>
      </c>
      <c r="N133" s="174">
        <f>HOL!B135</f>
        <v>40</v>
      </c>
      <c r="O133" s="174">
        <f>GR!B135</f>
        <v>80</v>
      </c>
      <c r="P133" s="174">
        <f>SC!B135</f>
        <v>45</v>
      </c>
      <c r="Q133" s="174">
        <f>GT!B135</f>
        <v>60</v>
      </c>
      <c r="R133" s="174">
        <f>IJ!B135</f>
        <v>15</v>
      </c>
    </row>
    <row r="134" spans="1:18" x14ac:dyDescent="0.25">
      <c r="A134" s="39" t="s">
        <v>429</v>
      </c>
      <c r="B134" s="13">
        <f t="shared" si="19"/>
        <v>351</v>
      </c>
      <c r="C134" s="174">
        <f>PR!B136</f>
        <v>25</v>
      </c>
      <c r="D134" s="174">
        <f>ART!B136</f>
        <v>15</v>
      </c>
      <c r="E134" s="174">
        <f>LH!B136</f>
        <v>20</v>
      </c>
      <c r="F134" s="174">
        <f>MY!B136</f>
        <v>20</v>
      </c>
      <c r="G134" s="174">
        <f>MT!B136</f>
        <v>20</v>
      </c>
      <c r="H134" s="174">
        <f>VC!B136</f>
        <v>20</v>
      </c>
      <c r="I134" s="174">
        <f>CF!B136</f>
        <v>20</v>
      </c>
      <c r="J134" s="174">
        <f>SS!B136</f>
        <v>15</v>
      </c>
      <c r="K134" s="274">
        <f>CA!B136</f>
        <v>31</v>
      </c>
      <c r="L134" s="174">
        <f>CM!B136</f>
        <v>15</v>
      </c>
      <c r="M134" s="174">
        <f>LT!B136</f>
        <v>30</v>
      </c>
      <c r="N134" s="174">
        <f>HOL!B136</f>
        <v>30</v>
      </c>
      <c r="O134" s="174">
        <f>GR!B136</f>
        <v>30</v>
      </c>
      <c r="P134" s="174">
        <f>SC!B136</f>
        <v>30</v>
      </c>
      <c r="Q134" s="174">
        <f>GT!B136</f>
        <v>30</v>
      </c>
      <c r="R134" s="174">
        <f>IJ!B136</f>
        <v>0</v>
      </c>
    </row>
    <row r="135" spans="1:18" x14ac:dyDescent="0.25">
      <c r="A135" s="39" t="s">
        <v>430</v>
      </c>
      <c r="B135" s="13">
        <f t="shared" si="19"/>
        <v>710</v>
      </c>
      <c r="C135" s="174">
        <f>PR!B137</f>
        <v>60</v>
      </c>
      <c r="D135" s="174">
        <f>ART!B137</f>
        <v>15</v>
      </c>
      <c r="E135" s="174">
        <f>LH!B137</f>
        <v>30</v>
      </c>
      <c r="F135" s="174">
        <f>MY!B137</f>
        <v>20</v>
      </c>
      <c r="G135" s="174">
        <f>MT!B137</f>
        <v>100</v>
      </c>
      <c r="H135" s="174">
        <f>VC!B137</f>
        <v>40</v>
      </c>
      <c r="I135" s="174">
        <f>CF!B137</f>
        <v>15</v>
      </c>
      <c r="J135" s="174">
        <f>SS!B137</f>
        <v>60</v>
      </c>
      <c r="K135" s="274">
        <f>CA!B137</f>
        <v>30</v>
      </c>
      <c r="L135" s="174">
        <f>CM!B137</f>
        <v>50</v>
      </c>
      <c r="M135" s="174">
        <f>LT!B137</f>
        <v>50</v>
      </c>
      <c r="N135" s="174">
        <f>HOL!B137</f>
        <v>40</v>
      </c>
      <c r="O135" s="174">
        <f>GR!B137</f>
        <v>70</v>
      </c>
      <c r="P135" s="174">
        <f>SC!B137</f>
        <v>70</v>
      </c>
      <c r="Q135" s="174">
        <f>GT!B137</f>
        <v>60</v>
      </c>
      <c r="R135" s="174">
        <f>IJ!B137</f>
        <v>0</v>
      </c>
    </row>
    <row r="136" spans="1:18" x14ac:dyDescent="0.25">
      <c r="A136" s="39" t="s">
        <v>431</v>
      </c>
      <c r="B136" s="13">
        <f t="shared" si="19"/>
        <v>505</v>
      </c>
      <c r="C136" s="174">
        <f>PR!B138</f>
        <v>50</v>
      </c>
      <c r="D136" s="174">
        <f>ART!B138</f>
        <v>15</v>
      </c>
      <c r="E136" s="174">
        <f>LH!B138</f>
        <v>20</v>
      </c>
      <c r="F136" s="174">
        <f>MY!B138</f>
        <v>20</v>
      </c>
      <c r="G136" s="174">
        <f>MT!B138</f>
        <v>30</v>
      </c>
      <c r="H136" s="174">
        <f>VC!B138</f>
        <v>25</v>
      </c>
      <c r="I136" s="174">
        <f>CF!B138</f>
        <v>15</v>
      </c>
      <c r="J136" s="174">
        <f>SS!B138</f>
        <v>35</v>
      </c>
      <c r="K136" s="274">
        <f>CA!B138</f>
        <v>20</v>
      </c>
      <c r="L136" s="174">
        <f>CM!B138</f>
        <v>50</v>
      </c>
      <c r="M136" s="174">
        <f>LT!B138</f>
        <v>30</v>
      </c>
      <c r="N136" s="174">
        <f>HOL!B138</f>
        <v>30</v>
      </c>
      <c r="O136" s="174">
        <f>GR!B138</f>
        <v>35</v>
      </c>
      <c r="P136" s="174">
        <f>SC!B138</f>
        <v>70</v>
      </c>
      <c r="Q136" s="174">
        <f>GT!B138</f>
        <v>60</v>
      </c>
      <c r="R136" s="174">
        <f>IJ!B138</f>
        <v>0</v>
      </c>
    </row>
    <row r="137" spans="1:18" x14ac:dyDescent="0.25">
      <c r="A137" s="39" t="s">
        <v>432</v>
      </c>
      <c r="B137" s="13">
        <f t="shared" si="19"/>
        <v>395</v>
      </c>
      <c r="C137" s="174">
        <f>PR!B139</f>
        <v>25</v>
      </c>
      <c r="D137" s="174">
        <f>ART!B139</f>
        <v>15</v>
      </c>
      <c r="E137" s="174">
        <f>LH!B139</f>
        <v>20</v>
      </c>
      <c r="F137" s="174">
        <f>MY!B139</f>
        <v>20</v>
      </c>
      <c r="G137" s="174">
        <f>MT!B139</f>
        <v>20</v>
      </c>
      <c r="H137" s="174">
        <f>VC!B139</f>
        <v>20</v>
      </c>
      <c r="I137" s="174">
        <f>CF!B139</f>
        <v>15</v>
      </c>
      <c r="J137" s="174">
        <f>SS!B139</f>
        <v>30</v>
      </c>
      <c r="K137" s="274">
        <f>CA!B139</f>
        <v>15</v>
      </c>
      <c r="L137" s="174">
        <f>CM!B139</f>
        <v>30</v>
      </c>
      <c r="M137" s="174">
        <f>LT!B139</f>
        <v>30</v>
      </c>
      <c r="N137" s="174">
        <f>HOL!B139</f>
        <v>25</v>
      </c>
      <c r="O137" s="174">
        <f>GR!B139</f>
        <v>30</v>
      </c>
      <c r="P137" s="174">
        <f>SC!B139</f>
        <v>70</v>
      </c>
      <c r="Q137" s="174">
        <f>GT!B139</f>
        <v>30</v>
      </c>
      <c r="R137" s="174">
        <f>IJ!B139</f>
        <v>0</v>
      </c>
    </row>
    <row r="138" spans="1:18" x14ac:dyDescent="0.25">
      <c r="A138" s="39" t="s">
        <v>433</v>
      </c>
      <c r="B138" s="13">
        <f t="shared" si="19"/>
        <v>395</v>
      </c>
      <c r="C138" s="174">
        <f>PR!B140</f>
        <v>25</v>
      </c>
      <c r="D138" s="174">
        <f>ART!B140</f>
        <v>15</v>
      </c>
      <c r="E138" s="174">
        <f>LH!B140</f>
        <v>20</v>
      </c>
      <c r="F138" s="174">
        <f>MY!B140</f>
        <v>20</v>
      </c>
      <c r="G138" s="174">
        <f>MT!B140</f>
        <v>15</v>
      </c>
      <c r="H138" s="174">
        <f>VC!B140</f>
        <v>15</v>
      </c>
      <c r="I138" s="174">
        <f>CF!B140</f>
        <v>15</v>
      </c>
      <c r="J138" s="174">
        <f>SS!B140</f>
        <v>20</v>
      </c>
      <c r="K138" s="274">
        <f>CA!B140</f>
        <v>17</v>
      </c>
      <c r="L138" s="174">
        <f>CM!B140</f>
        <v>20</v>
      </c>
      <c r="M138" s="174">
        <f>LT!B140</f>
        <v>35</v>
      </c>
      <c r="N138" s="174">
        <f>HOL!B140</f>
        <v>25</v>
      </c>
      <c r="O138" s="174">
        <f>GR!B140</f>
        <v>40</v>
      </c>
      <c r="P138" s="174">
        <f>SC!B140</f>
        <v>68</v>
      </c>
      <c r="Q138" s="174">
        <f>GT!B140</f>
        <v>30</v>
      </c>
      <c r="R138" s="174">
        <f>IJ!B140</f>
        <v>15</v>
      </c>
    </row>
    <row r="139" spans="1:18" x14ac:dyDescent="0.25">
      <c r="A139" s="39" t="s">
        <v>434</v>
      </c>
      <c r="B139" s="13">
        <f t="shared" si="19"/>
        <v>255</v>
      </c>
      <c r="C139" s="174">
        <f>PR!B141</f>
        <v>25</v>
      </c>
      <c r="D139" s="174">
        <f>ART!B141</f>
        <v>0</v>
      </c>
      <c r="E139" s="174">
        <f>LH!B141</f>
        <v>20</v>
      </c>
      <c r="F139" s="174">
        <f>MY!B141</f>
        <v>0</v>
      </c>
      <c r="G139" s="174">
        <f>MT!B141</f>
        <v>0</v>
      </c>
      <c r="H139" s="174">
        <f>VC!B141</f>
        <v>0</v>
      </c>
      <c r="I139" s="174">
        <f>CF!B141</f>
        <v>15</v>
      </c>
      <c r="J139" s="174">
        <f>SS!B141</f>
        <v>0</v>
      </c>
      <c r="K139" s="274">
        <f>CA!B141</f>
        <v>35</v>
      </c>
      <c r="L139" s="174">
        <f>CM!B141</f>
        <v>30</v>
      </c>
      <c r="M139" s="174">
        <f>LT!B141</f>
        <v>15</v>
      </c>
      <c r="N139" s="174">
        <f>HOL!B141</f>
        <v>30</v>
      </c>
      <c r="O139" s="174">
        <f>GR!B141</f>
        <v>30</v>
      </c>
      <c r="P139" s="174">
        <f>SC!B141</f>
        <v>15</v>
      </c>
      <c r="Q139" s="174">
        <f>GT!B141</f>
        <v>25</v>
      </c>
      <c r="R139" s="174">
        <f>IJ!B141</f>
        <v>15</v>
      </c>
    </row>
    <row r="140" spans="1:18" x14ac:dyDescent="0.25">
      <c r="A140" s="39" t="s">
        <v>435</v>
      </c>
      <c r="B140" s="13">
        <f t="shared" si="19"/>
        <v>95</v>
      </c>
      <c r="C140" s="174">
        <f>PR!B142</f>
        <v>25</v>
      </c>
      <c r="D140" s="174">
        <f>ART!B142</f>
        <v>0</v>
      </c>
      <c r="E140" s="174">
        <f>LH!B142</f>
        <v>20</v>
      </c>
      <c r="F140" s="174">
        <f>MY!B142</f>
        <v>0</v>
      </c>
      <c r="G140" s="174">
        <f>MT!B142</f>
        <v>0</v>
      </c>
      <c r="H140" s="174">
        <f>VC!B142</f>
        <v>0</v>
      </c>
      <c r="I140" s="174">
        <f>CF!B142</f>
        <v>0</v>
      </c>
      <c r="J140" s="174">
        <f>SS!B142</f>
        <v>0</v>
      </c>
      <c r="K140" s="274">
        <f>CA!B142</f>
        <v>15</v>
      </c>
      <c r="L140" s="174">
        <f>CM!B142</f>
        <v>0</v>
      </c>
      <c r="M140" s="174">
        <f>LT!B142</f>
        <v>0</v>
      </c>
      <c r="N140" s="174">
        <f>HOL!B142</f>
        <v>15</v>
      </c>
      <c r="O140" s="174">
        <f>GR!B142</f>
        <v>0</v>
      </c>
      <c r="P140" s="174">
        <f>SC!B142</f>
        <v>0</v>
      </c>
      <c r="Q140" s="174">
        <f>GT!B142</f>
        <v>20</v>
      </c>
      <c r="R140" s="174">
        <f>IJ!B142</f>
        <v>0</v>
      </c>
    </row>
    <row r="141" spans="1:18" x14ac:dyDescent="0.25">
      <c r="A141" s="39" t="s">
        <v>436</v>
      </c>
      <c r="B141" s="13">
        <f t="shared" ref="B141:B174" si="27">SUM(C141:R141)</f>
        <v>256</v>
      </c>
      <c r="C141" s="174">
        <f>PR!B143</f>
        <v>26</v>
      </c>
      <c r="D141" s="174">
        <f>ART!B143</f>
        <v>0</v>
      </c>
      <c r="E141" s="174">
        <f>LH!B143</f>
        <v>20</v>
      </c>
      <c r="F141" s="174">
        <f>MY!B143</f>
        <v>0</v>
      </c>
      <c r="G141" s="174">
        <f>MT!B143</f>
        <v>0</v>
      </c>
      <c r="H141" s="174">
        <f>VC!B143</f>
        <v>0</v>
      </c>
      <c r="I141" s="174">
        <f>CF!B143</f>
        <v>15</v>
      </c>
      <c r="J141" s="174">
        <f>SS!B143</f>
        <v>15</v>
      </c>
      <c r="K141" s="274">
        <f>CA!B143</f>
        <v>35</v>
      </c>
      <c r="L141" s="174">
        <f>CM!B143</f>
        <v>20</v>
      </c>
      <c r="M141" s="174">
        <f>LT!B143</f>
        <v>15</v>
      </c>
      <c r="N141" s="174">
        <f>HOL!B143</f>
        <v>30</v>
      </c>
      <c r="O141" s="174">
        <f>GR!B143</f>
        <v>30</v>
      </c>
      <c r="P141" s="174">
        <f>SC!B143</f>
        <v>15</v>
      </c>
      <c r="Q141" s="174">
        <f>GT!B143</f>
        <v>20</v>
      </c>
      <c r="R141" s="174">
        <f>IJ!B143</f>
        <v>15</v>
      </c>
    </row>
    <row r="142" spans="1:18" x14ac:dyDescent="0.25">
      <c r="A142" s="39" t="s">
        <v>437</v>
      </c>
      <c r="B142" s="13">
        <f t="shared" si="27"/>
        <v>251</v>
      </c>
      <c r="C142" s="174">
        <f>PR!B144</f>
        <v>25</v>
      </c>
      <c r="D142" s="174">
        <f>ART!B144</f>
        <v>0</v>
      </c>
      <c r="E142" s="174">
        <f>LH!B144</f>
        <v>20</v>
      </c>
      <c r="F142" s="174">
        <f>MY!B144</f>
        <v>0</v>
      </c>
      <c r="G142" s="174">
        <f>MT!B144</f>
        <v>0</v>
      </c>
      <c r="H142" s="174">
        <f>VC!B144</f>
        <v>0</v>
      </c>
      <c r="I142" s="174">
        <f>CF!B144</f>
        <v>0</v>
      </c>
      <c r="J142" s="174">
        <f>SS!B144</f>
        <v>15</v>
      </c>
      <c r="K142" s="274">
        <f>CA!B144</f>
        <v>35</v>
      </c>
      <c r="L142" s="174">
        <f>CM!B144</f>
        <v>30</v>
      </c>
      <c r="M142" s="174">
        <f>LT!B144</f>
        <v>15</v>
      </c>
      <c r="N142" s="174">
        <f>HOL!B144</f>
        <v>30</v>
      </c>
      <c r="O142" s="174">
        <f>GR!B144</f>
        <v>20</v>
      </c>
      <c r="P142" s="174">
        <f>SC!B144</f>
        <v>26</v>
      </c>
      <c r="Q142" s="174">
        <f>GT!B144</f>
        <v>20</v>
      </c>
      <c r="R142" s="174">
        <f>IJ!B144</f>
        <v>15</v>
      </c>
    </row>
    <row r="143" spans="1:18" x14ac:dyDescent="0.25">
      <c r="A143" s="39" t="s">
        <v>438</v>
      </c>
      <c r="B143" s="13">
        <f t="shared" si="27"/>
        <v>275</v>
      </c>
      <c r="C143" s="174">
        <f>PR!B145</f>
        <v>25</v>
      </c>
      <c r="D143" s="174">
        <f>ART!B145</f>
        <v>15</v>
      </c>
      <c r="E143" s="174">
        <f>LH!B145</f>
        <v>30</v>
      </c>
      <c r="F143" s="174">
        <f>MY!B145</f>
        <v>0</v>
      </c>
      <c r="G143" s="174">
        <f>MT!B145</f>
        <v>0</v>
      </c>
      <c r="H143" s="174">
        <f>VC!B145</f>
        <v>0</v>
      </c>
      <c r="I143" s="174">
        <f>CF!B145</f>
        <v>15</v>
      </c>
      <c r="J143" s="174">
        <f>SS!B145</f>
        <v>15</v>
      </c>
      <c r="K143" s="274">
        <f>CA!B145</f>
        <v>30</v>
      </c>
      <c r="L143" s="174">
        <f>CM!B145</f>
        <v>20</v>
      </c>
      <c r="M143" s="174">
        <f>LT!B145</f>
        <v>15</v>
      </c>
      <c r="N143" s="174">
        <f>HOL!B145</f>
        <v>30</v>
      </c>
      <c r="O143" s="174">
        <f>GR!B145</f>
        <v>20</v>
      </c>
      <c r="P143" s="174">
        <f>SC!B145</f>
        <v>25</v>
      </c>
      <c r="Q143" s="174">
        <f>GT!B145</f>
        <v>20</v>
      </c>
      <c r="R143" s="174">
        <f>IJ!B145</f>
        <v>15</v>
      </c>
    </row>
    <row r="144" spans="1:18" x14ac:dyDescent="0.25">
      <c r="A144" s="39" t="s">
        <v>439</v>
      </c>
      <c r="B144" s="13">
        <f t="shared" si="27"/>
        <v>305</v>
      </c>
      <c r="C144" s="174">
        <f>PR!B146</f>
        <v>25</v>
      </c>
      <c r="D144" s="174">
        <f>ART!B146</f>
        <v>15</v>
      </c>
      <c r="E144" s="174">
        <f>LH!B146</f>
        <v>30</v>
      </c>
      <c r="F144" s="174">
        <f>MY!B146</f>
        <v>0</v>
      </c>
      <c r="G144" s="174">
        <f>MT!B146</f>
        <v>15</v>
      </c>
      <c r="H144" s="174">
        <f>VC!B146</f>
        <v>0</v>
      </c>
      <c r="I144" s="174">
        <f>CF!B146</f>
        <v>0</v>
      </c>
      <c r="J144" s="174">
        <f>SS!B146</f>
        <v>15</v>
      </c>
      <c r="K144" s="274">
        <f>CA!B146</f>
        <v>40</v>
      </c>
      <c r="L144" s="174">
        <f>CM!B146</f>
        <v>30</v>
      </c>
      <c r="M144" s="174">
        <f>LT!B146</f>
        <v>20</v>
      </c>
      <c r="N144" s="174">
        <f>HOL!B146</f>
        <v>25</v>
      </c>
      <c r="O144" s="174">
        <f>GR!B146</f>
        <v>25</v>
      </c>
      <c r="P144" s="174">
        <f>SC!B146</f>
        <v>25</v>
      </c>
      <c r="Q144" s="174">
        <f>GT!B146</f>
        <v>25</v>
      </c>
      <c r="R144" s="174">
        <f>IJ!B146</f>
        <v>15</v>
      </c>
    </row>
    <row r="145" spans="1:18" x14ac:dyDescent="0.25">
      <c r="A145" s="39" t="s">
        <v>440</v>
      </c>
      <c r="B145" s="13">
        <f t="shared" si="27"/>
        <v>640</v>
      </c>
      <c r="C145" s="174">
        <f>PR!B147</f>
        <v>90</v>
      </c>
      <c r="D145" s="174">
        <f>ART!B147</f>
        <v>30</v>
      </c>
      <c r="E145" s="174">
        <f>LH!B147</f>
        <v>60</v>
      </c>
      <c r="F145" s="174">
        <f>MY!B147</f>
        <v>20</v>
      </c>
      <c r="G145" s="174">
        <f>MT!B147</f>
        <v>20</v>
      </c>
      <c r="H145" s="174">
        <f>VC!B147</f>
        <v>20</v>
      </c>
      <c r="I145" s="174">
        <f>CF!B147</f>
        <v>15</v>
      </c>
      <c r="J145" s="174">
        <f>SS!B147</f>
        <v>15</v>
      </c>
      <c r="K145" s="274">
        <f>CA!B147</f>
        <v>15</v>
      </c>
      <c r="L145" s="174">
        <f>CM!B147</f>
        <v>50</v>
      </c>
      <c r="M145" s="174">
        <f>LT!B147</f>
        <v>50</v>
      </c>
      <c r="N145" s="174">
        <f>HOL!B147</f>
        <v>60</v>
      </c>
      <c r="O145" s="174">
        <f>GR!B147</f>
        <v>45</v>
      </c>
      <c r="P145" s="174">
        <f>SC!B147</f>
        <v>75</v>
      </c>
      <c r="Q145" s="174">
        <f>GT!B147</f>
        <v>60</v>
      </c>
      <c r="R145" s="174">
        <f>IJ!B147</f>
        <v>15</v>
      </c>
    </row>
    <row r="146" spans="1:18" x14ac:dyDescent="0.25">
      <c r="A146" s="39" t="s">
        <v>441</v>
      </c>
      <c r="B146" s="13">
        <f t="shared" si="27"/>
        <v>430</v>
      </c>
      <c r="C146" s="174">
        <f>PR!B148</f>
        <v>60</v>
      </c>
      <c r="D146" s="174">
        <f>ART!B148</f>
        <v>15</v>
      </c>
      <c r="E146" s="174">
        <f>LH!B148</f>
        <v>30</v>
      </c>
      <c r="F146" s="174">
        <f>MY!B148</f>
        <v>20</v>
      </c>
      <c r="G146" s="174">
        <f>MT!B148</f>
        <v>25</v>
      </c>
      <c r="H146" s="174">
        <f>VC!B148</f>
        <v>25</v>
      </c>
      <c r="I146" s="174">
        <f>CF!B148</f>
        <v>20</v>
      </c>
      <c r="J146" s="174">
        <f>SS!B148</f>
        <v>15</v>
      </c>
      <c r="K146" s="274">
        <f>CA!B148</f>
        <v>40</v>
      </c>
      <c r="L146" s="174">
        <f>CM!B148</f>
        <v>30</v>
      </c>
      <c r="M146" s="174">
        <f>LT!B148</f>
        <v>30</v>
      </c>
      <c r="N146" s="174">
        <f>HOL!B148</f>
        <v>40</v>
      </c>
      <c r="O146" s="174">
        <f>GR!B148</f>
        <v>30</v>
      </c>
      <c r="P146" s="174">
        <f>SC!B148</f>
        <v>30</v>
      </c>
      <c r="Q146" s="174">
        <f>GT!B148</f>
        <v>20</v>
      </c>
      <c r="R146" s="174">
        <f>IJ!B148</f>
        <v>0</v>
      </c>
    </row>
    <row r="147" spans="1:18" x14ac:dyDescent="0.25">
      <c r="A147" s="39" t="s">
        <v>442</v>
      </c>
      <c r="B147" s="13">
        <f t="shared" si="27"/>
        <v>370</v>
      </c>
      <c r="C147" s="174">
        <f>PR!B149</f>
        <v>30</v>
      </c>
      <c r="D147" s="174">
        <f>ART!B149</f>
        <v>15</v>
      </c>
      <c r="E147" s="174">
        <f>LH!B149</f>
        <v>30</v>
      </c>
      <c r="F147" s="174">
        <f>MY!B149</f>
        <v>20</v>
      </c>
      <c r="G147" s="174">
        <f>MT!B149</f>
        <v>25</v>
      </c>
      <c r="H147" s="174">
        <f>VC!B149</f>
        <v>20</v>
      </c>
      <c r="I147" s="174">
        <f>CF!B149</f>
        <v>20</v>
      </c>
      <c r="J147" s="174">
        <f>SS!B149</f>
        <v>15</v>
      </c>
      <c r="K147" s="274">
        <f>CA!B149</f>
        <v>40</v>
      </c>
      <c r="L147" s="174">
        <f>CM!B149</f>
        <v>30</v>
      </c>
      <c r="M147" s="174">
        <f>LT!B149</f>
        <v>30</v>
      </c>
      <c r="N147" s="174">
        <f>HOL!B149</f>
        <v>30</v>
      </c>
      <c r="O147" s="174">
        <f>GR!B149</f>
        <v>30</v>
      </c>
      <c r="P147" s="174">
        <f>SC!B149</f>
        <v>15</v>
      </c>
      <c r="Q147" s="174">
        <f>GT!B149</f>
        <v>20</v>
      </c>
      <c r="R147" s="174">
        <f>IJ!B149</f>
        <v>0</v>
      </c>
    </row>
    <row r="148" spans="1:18" x14ac:dyDescent="0.25">
      <c r="A148" s="39" t="s">
        <v>443</v>
      </c>
      <c r="B148" s="13">
        <f t="shared" si="27"/>
        <v>310</v>
      </c>
      <c r="C148" s="174">
        <f>PR!B150</f>
        <v>30</v>
      </c>
      <c r="D148" s="174">
        <f>ART!B150</f>
        <v>15</v>
      </c>
      <c r="E148" s="174">
        <f>LH!B150</f>
        <v>20</v>
      </c>
      <c r="F148" s="174">
        <f>MY!B150</f>
        <v>0</v>
      </c>
      <c r="G148" s="174">
        <f>MT!B150</f>
        <v>15</v>
      </c>
      <c r="H148" s="174">
        <f>VC!B150</f>
        <v>15</v>
      </c>
      <c r="I148" s="174">
        <f>CF!B150</f>
        <v>15</v>
      </c>
      <c r="J148" s="174">
        <f>SS!B150</f>
        <v>15</v>
      </c>
      <c r="K148" s="274">
        <f>CA!B150</f>
        <v>30</v>
      </c>
      <c r="L148" s="174">
        <f>CM!B150</f>
        <v>30</v>
      </c>
      <c r="M148" s="174">
        <f>LT!B150</f>
        <v>30</v>
      </c>
      <c r="N148" s="174">
        <f>HOL!B150</f>
        <v>30</v>
      </c>
      <c r="O148" s="174">
        <f>GR!B150</f>
        <v>30</v>
      </c>
      <c r="P148" s="174">
        <f>SC!B150</f>
        <v>15</v>
      </c>
      <c r="Q148" s="174">
        <f>GT!B150</f>
        <v>20</v>
      </c>
      <c r="R148" s="174">
        <f>IJ!B150</f>
        <v>0</v>
      </c>
    </row>
    <row r="149" spans="1:18" x14ac:dyDescent="0.25">
      <c r="A149" s="39" t="s">
        <v>444</v>
      </c>
      <c r="B149" s="13">
        <f t="shared" si="27"/>
        <v>375</v>
      </c>
      <c r="C149" s="174">
        <f>PR!B151</f>
        <v>50</v>
      </c>
      <c r="D149" s="174">
        <f>ART!B151</f>
        <v>20</v>
      </c>
      <c r="E149" s="174">
        <f>LH!B151</f>
        <v>20</v>
      </c>
      <c r="F149" s="174">
        <f>MY!B151</f>
        <v>0</v>
      </c>
      <c r="G149" s="174">
        <f>MT!B151</f>
        <v>15</v>
      </c>
      <c r="H149" s="174">
        <f>VC!B151</f>
        <v>15</v>
      </c>
      <c r="I149" s="174">
        <f>CF!B151</f>
        <v>0</v>
      </c>
      <c r="J149" s="174">
        <f>SS!B151</f>
        <v>20</v>
      </c>
      <c r="K149" s="274">
        <f>CA!B151</f>
        <v>15</v>
      </c>
      <c r="L149" s="174">
        <f>CM!B151</f>
        <v>30</v>
      </c>
      <c r="M149" s="174">
        <f>LT!B151</f>
        <v>20</v>
      </c>
      <c r="N149" s="174">
        <f>HOL!B151</f>
        <v>40</v>
      </c>
      <c r="O149" s="174">
        <f>GR!B151</f>
        <v>30</v>
      </c>
      <c r="P149" s="174">
        <f>SC!B151</f>
        <v>70</v>
      </c>
      <c r="Q149" s="174">
        <f>GT!B151</f>
        <v>30</v>
      </c>
      <c r="R149" s="174">
        <f>IJ!B151</f>
        <v>0</v>
      </c>
    </row>
    <row r="150" spans="1:18" x14ac:dyDescent="0.25">
      <c r="A150" s="39" t="s">
        <v>445</v>
      </c>
      <c r="B150" s="13">
        <f t="shared" si="27"/>
        <v>500</v>
      </c>
      <c r="C150" s="174">
        <f>PR!B152</f>
        <v>50</v>
      </c>
      <c r="D150" s="174">
        <f>ART!B152</f>
        <v>20</v>
      </c>
      <c r="E150" s="174">
        <f>LH!B152</f>
        <v>30</v>
      </c>
      <c r="F150" s="174">
        <f>MY!B152</f>
        <v>20</v>
      </c>
      <c r="G150" s="174">
        <f>MT!B152</f>
        <v>25</v>
      </c>
      <c r="H150" s="174">
        <f>VC!B152</f>
        <v>20</v>
      </c>
      <c r="I150" s="174">
        <f>CF!B152</f>
        <v>35</v>
      </c>
      <c r="J150" s="174">
        <f>SS!B152</f>
        <v>15</v>
      </c>
      <c r="K150" s="274">
        <f>CA!B152</f>
        <v>40</v>
      </c>
      <c r="L150" s="174">
        <f>CM!B152</f>
        <v>30</v>
      </c>
      <c r="M150" s="174">
        <f>LT!B152</f>
        <v>30</v>
      </c>
      <c r="N150" s="174">
        <f>HOL!B152</f>
        <v>30</v>
      </c>
      <c r="O150" s="174">
        <f>GR!B152</f>
        <v>60</v>
      </c>
      <c r="P150" s="174">
        <f>SC!B152</f>
        <v>70</v>
      </c>
      <c r="Q150" s="174">
        <f>GT!B152</f>
        <v>25</v>
      </c>
      <c r="R150" s="174">
        <f>IJ!B152</f>
        <v>0</v>
      </c>
    </row>
    <row r="151" spans="1:18" x14ac:dyDescent="0.25">
      <c r="A151" s="39" t="s">
        <v>446</v>
      </c>
      <c r="B151" s="13">
        <f t="shared" si="27"/>
        <v>473</v>
      </c>
      <c r="C151" s="174">
        <f>PR!B153</f>
        <v>50</v>
      </c>
      <c r="D151" s="174">
        <f>ART!B153</f>
        <v>20</v>
      </c>
      <c r="E151" s="174">
        <f>LH!B153</f>
        <v>20</v>
      </c>
      <c r="F151" s="174">
        <f>MY!B153</f>
        <v>20</v>
      </c>
      <c r="G151" s="174">
        <f>MT!B153</f>
        <v>20</v>
      </c>
      <c r="H151" s="174">
        <f>VC!B153</f>
        <v>20</v>
      </c>
      <c r="I151" s="174">
        <f>CF!B153</f>
        <v>25</v>
      </c>
      <c r="J151" s="174">
        <f>SS!B153</f>
        <v>15</v>
      </c>
      <c r="K151" s="274">
        <f>CA!B153</f>
        <v>38</v>
      </c>
      <c r="L151" s="174">
        <f>CM!B153</f>
        <v>30</v>
      </c>
      <c r="M151" s="174">
        <f>LT!B153</f>
        <v>30</v>
      </c>
      <c r="N151" s="174">
        <f>HOL!B153</f>
        <v>30</v>
      </c>
      <c r="O151" s="174">
        <f>GR!B153</f>
        <v>70</v>
      </c>
      <c r="P151" s="174">
        <f>SC!B153</f>
        <v>60</v>
      </c>
      <c r="Q151" s="174">
        <f>GT!B153</f>
        <v>25</v>
      </c>
      <c r="R151" s="174">
        <f>IJ!B153</f>
        <v>0</v>
      </c>
    </row>
    <row r="152" spans="1:18" x14ac:dyDescent="0.25">
      <c r="A152" s="39" t="s">
        <v>447</v>
      </c>
      <c r="B152" s="13">
        <f t="shared" si="27"/>
        <v>490</v>
      </c>
      <c r="C152" s="174">
        <f>PR!B154</f>
        <v>50</v>
      </c>
      <c r="D152" s="174">
        <f>ART!B154</f>
        <v>15</v>
      </c>
      <c r="E152" s="174">
        <f>LH!B154</f>
        <v>20</v>
      </c>
      <c r="F152" s="174">
        <f>MY!B154</f>
        <v>20</v>
      </c>
      <c r="G152" s="174">
        <f>MT!B154</f>
        <v>25</v>
      </c>
      <c r="H152" s="174">
        <f>VC!B154</f>
        <v>40</v>
      </c>
      <c r="I152" s="174">
        <f>CF!B154</f>
        <v>30</v>
      </c>
      <c r="J152" s="174">
        <f>SS!B154</f>
        <v>15</v>
      </c>
      <c r="K152" s="274">
        <f>CA!B154</f>
        <v>30</v>
      </c>
      <c r="L152" s="174">
        <f>CM!B154</f>
        <v>30</v>
      </c>
      <c r="M152" s="174">
        <f>LT!B154</f>
        <v>30</v>
      </c>
      <c r="N152" s="174">
        <f>HOL!B154</f>
        <v>30</v>
      </c>
      <c r="O152" s="174">
        <f>GR!B154</f>
        <v>85</v>
      </c>
      <c r="P152" s="174">
        <f>SC!B154</f>
        <v>40</v>
      </c>
      <c r="Q152" s="174">
        <f>GT!B154</f>
        <v>30</v>
      </c>
      <c r="R152" s="174">
        <f>IJ!B154</f>
        <v>0</v>
      </c>
    </row>
    <row r="153" spans="1:18" x14ac:dyDescent="0.25">
      <c r="A153" s="39" t="s">
        <v>448</v>
      </c>
      <c r="B153" s="13">
        <f t="shared" si="27"/>
        <v>40</v>
      </c>
      <c r="C153" s="174">
        <f>PR!B155</f>
        <v>0</v>
      </c>
      <c r="D153" s="174">
        <f>ART!B155</f>
        <v>0</v>
      </c>
      <c r="E153" s="174">
        <f>LH!B155</f>
        <v>20</v>
      </c>
      <c r="F153" s="174">
        <f>MY!B155</f>
        <v>0</v>
      </c>
      <c r="G153" s="174">
        <f>MT!B155</f>
        <v>0</v>
      </c>
      <c r="H153" s="174">
        <f>VC!B155</f>
        <v>0</v>
      </c>
      <c r="I153" s="174">
        <f>CF!B155</f>
        <v>0</v>
      </c>
      <c r="J153" s="174">
        <f>SS!B155</f>
        <v>0</v>
      </c>
      <c r="K153" s="274">
        <f>CA!B155</f>
        <v>0</v>
      </c>
      <c r="L153" s="174">
        <f>CM!B155</f>
        <v>0</v>
      </c>
      <c r="M153" s="174">
        <f>LT!B155</f>
        <v>0</v>
      </c>
      <c r="N153" s="174">
        <f>HOL!B155</f>
        <v>0</v>
      </c>
      <c r="O153" s="174">
        <f>GR!B155</f>
        <v>0</v>
      </c>
      <c r="P153" s="174">
        <f>SC!B155</f>
        <v>20</v>
      </c>
      <c r="Q153" s="174">
        <f>GT!B155</f>
        <v>0</v>
      </c>
      <c r="R153" s="174">
        <f>IJ!B155</f>
        <v>0</v>
      </c>
    </row>
    <row r="154" spans="1:18" x14ac:dyDescent="0.25">
      <c r="A154" s="39" t="s">
        <v>449</v>
      </c>
      <c r="B154" s="13">
        <f t="shared" si="27"/>
        <v>320</v>
      </c>
      <c r="C154" s="174">
        <f>PR!B156</f>
        <v>25</v>
      </c>
      <c r="D154" s="174">
        <f>ART!B156</f>
        <v>0</v>
      </c>
      <c r="E154" s="174">
        <f>LH!B156</f>
        <v>30</v>
      </c>
      <c r="F154" s="174">
        <f>MY!B156</f>
        <v>20</v>
      </c>
      <c r="G154" s="174">
        <f>MT!B156</f>
        <v>15</v>
      </c>
      <c r="H154" s="174">
        <f>VC!B156</f>
        <v>20</v>
      </c>
      <c r="I154" s="174">
        <f>CF!B156</f>
        <v>15</v>
      </c>
      <c r="J154" s="174">
        <f>SS!B156</f>
        <v>25</v>
      </c>
      <c r="K154" s="274">
        <f>CA!B156</f>
        <v>0</v>
      </c>
      <c r="L154" s="174">
        <f>CM!B156</f>
        <v>30</v>
      </c>
      <c r="M154" s="174">
        <f>LT!B156</f>
        <v>30</v>
      </c>
      <c r="N154" s="174">
        <f>HOL!B156</f>
        <v>30</v>
      </c>
      <c r="O154" s="174">
        <f>GR!B156</f>
        <v>30</v>
      </c>
      <c r="P154" s="174">
        <f>SC!B156</f>
        <v>25</v>
      </c>
      <c r="Q154" s="174">
        <f>GT!B156</f>
        <v>25</v>
      </c>
      <c r="R154" s="174">
        <f>IJ!B156</f>
        <v>0</v>
      </c>
    </row>
    <row r="155" spans="1:18" x14ac:dyDescent="0.25">
      <c r="A155" s="39" t="s">
        <v>473</v>
      </c>
      <c r="B155" s="13">
        <f t="shared" si="27"/>
        <v>282</v>
      </c>
      <c r="C155" s="174">
        <f>PR!B157</f>
        <v>20</v>
      </c>
      <c r="D155" s="174">
        <f>ART!B157</f>
        <v>35</v>
      </c>
      <c r="E155" s="174">
        <f>LH!B157</f>
        <v>20</v>
      </c>
      <c r="F155" s="174">
        <f>MY!B157</f>
        <v>0</v>
      </c>
      <c r="G155" s="174">
        <f>MT!B157</f>
        <v>15</v>
      </c>
      <c r="H155" s="174">
        <f>VC!B157</f>
        <v>42</v>
      </c>
      <c r="I155" s="174">
        <f>CF!B157</f>
        <v>15</v>
      </c>
      <c r="J155" s="174">
        <f>SS!B157</f>
        <v>20</v>
      </c>
      <c r="K155" s="274">
        <f>CA!B157</f>
        <v>15</v>
      </c>
      <c r="L155" s="174">
        <f>CM!B157</f>
        <v>15</v>
      </c>
      <c r="M155" s="174">
        <f>LT!B157</f>
        <v>15</v>
      </c>
      <c r="N155" s="174">
        <f>HOL!B157</f>
        <v>0</v>
      </c>
      <c r="O155" s="174">
        <f>GR!B157</f>
        <v>30</v>
      </c>
      <c r="P155" s="174">
        <f>SC!B157</f>
        <v>15</v>
      </c>
      <c r="Q155" s="174">
        <f>GT!B157</f>
        <v>15</v>
      </c>
      <c r="R155" s="174">
        <f>IJ!B157</f>
        <v>10</v>
      </c>
    </row>
    <row r="156" spans="1:18" x14ac:dyDescent="0.25">
      <c r="A156" s="39" t="s">
        <v>474</v>
      </c>
      <c r="B156" s="13">
        <f t="shared" si="27"/>
        <v>267</v>
      </c>
      <c r="C156" s="174">
        <f>PR!B158</f>
        <v>20</v>
      </c>
      <c r="D156" s="174">
        <f>ART!B158</f>
        <v>15</v>
      </c>
      <c r="E156" s="174">
        <f>LH!B158</f>
        <v>20</v>
      </c>
      <c r="F156" s="174">
        <f>MY!B158</f>
        <v>16</v>
      </c>
      <c r="G156" s="174">
        <f>MT!B158</f>
        <v>15</v>
      </c>
      <c r="H156" s="174">
        <f>VC!B158</f>
        <v>31</v>
      </c>
      <c r="I156" s="174">
        <f>CF!B158</f>
        <v>15</v>
      </c>
      <c r="J156" s="174">
        <f>SS!B158</f>
        <v>20</v>
      </c>
      <c r="K156" s="274">
        <f>CA!B158</f>
        <v>15</v>
      </c>
      <c r="L156" s="174">
        <f>CM!B158</f>
        <v>15</v>
      </c>
      <c r="M156" s="174">
        <f>LT!B158</f>
        <v>15</v>
      </c>
      <c r="N156" s="174">
        <f>HOL!B158</f>
        <v>0</v>
      </c>
      <c r="O156" s="174">
        <f>GR!B158</f>
        <v>30</v>
      </c>
      <c r="P156" s="174">
        <f>SC!B158</f>
        <v>15</v>
      </c>
      <c r="Q156" s="174">
        <f>GT!B158</f>
        <v>15</v>
      </c>
      <c r="R156" s="174">
        <f>IJ!B158</f>
        <v>10</v>
      </c>
    </row>
    <row r="157" spans="1:18" x14ac:dyDescent="0.25">
      <c r="A157" s="39" t="s">
        <v>475</v>
      </c>
      <c r="B157" s="13">
        <f t="shared" si="27"/>
        <v>256</v>
      </c>
      <c r="C157" s="174">
        <f>PR!B159</f>
        <v>20</v>
      </c>
      <c r="D157" s="174">
        <f>ART!B159</f>
        <v>30</v>
      </c>
      <c r="E157" s="174">
        <f>LH!B159</f>
        <v>20</v>
      </c>
      <c r="F157" s="174">
        <f>MY!B159</f>
        <v>0</v>
      </c>
      <c r="G157" s="174">
        <f>MT!B159</f>
        <v>20</v>
      </c>
      <c r="H157" s="174">
        <f>VC!B159</f>
        <v>26</v>
      </c>
      <c r="I157" s="174">
        <f>CF!B159</f>
        <v>15</v>
      </c>
      <c r="J157" s="174">
        <f>SS!B159</f>
        <v>10</v>
      </c>
      <c r="K157" s="274">
        <f>CA!B159</f>
        <v>15</v>
      </c>
      <c r="L157" s="174">
        <f>CM!B159</f>
        <v>20</v>
      </c>
      <c r="M157" s="174">
        <f>LT!B159</f>
        <v>15</v>
      </c>
      <c r="N157" s="174">
        <f>HOL!B159</f>
        <v>0</v>
      </c>
      <c r="O157" s="174">
        <f>GR!B159</f>
        <v>30</v>
      </c>
      <c r="P157" s="174">
        <f>SC!B159</f>
        <v>15</v>
      </c>
      <c r="Q157" s="174">
        <f>GT!B159</f>
        <v>15</v>
      </c>
      <c r="R157" s="174">
        <f>IJ!B159</f>
        <v>5</v>
      </c>
    </row>
    <row r="158" spans="1:18" x14ac:dyDescent="0.25">
      <c r="A158" s="39" t="s">
        <v>476</v>
      </c>
      <c r="B158" s="13">
        <f t="shared" si="27"/>
        <v>245</v>
      </c>
      <c r="C158" s="174">
        <f>PR!B160</f>
        <v>20</v>
      </c>
      <c r="D158" s="174">
        <f>ART!B160</f>
        <v>20</v>
      </c>
      <c r="E158" s="174">
        <f>LH!B160</f>
        <v>20</v>
      </c>
      <c r="F158" s="174">
        <f>MY!B160</f>
        <v>0</v>
      </c>
      <c r="G158" s="174">
        <f>MT!B160</f>
        <v>15</v>
      </c>
      <c r="H158" s="174">
        <f>VC!B160</f>
        <v>20</v>
      </c>
      <c r="I158" s="174">
        <f>CF!B160</f>
        <v>15</v>
      </c>
      <c r="J158" s="174">
        <f>SS!B160</f>
        <v>10</v>
      </c>
      <c r="K158" s="274">
        <f>CA!B160</f>
        <v>15</v>
      </c>
      <c r="L158" s="174">
        <f>CM!B160</f>
        <v>30</v>
      </c>
      <c r="M158" s="174">
        <f>LT!B160</f>
        <v>15</v>
      </c>
      <c r="N158" s="174">
        <f>HOL!B160</f>
        <v>0</v>
      </c>
      <c r="O158" s="174">
        <f>GR!B160</f>
        <v>30</v>
      </c>
      <c r="P158" s="174">
        <f>SC!B160</f>
        <v>15</v>
      </c>
      <c r="Q158" s="174">
        <f>GT!B160</f>
        <v>15</v>
      </c>
      <c r="R158" s="174">
        <f>IJ!B160</f>
        <v>5</v>
      </c>
    </row>
    <row r="159" spans="1:18" x14ac:dyDescent="0.25">
      <c r="A159" s="39" t="s">
        <v>477</v>
      </c>
      <c r="B159" s="13">
        <f t="shared" si="27"/>
        <v>190</v>
      </c>
      <c r="C159" s="174">
        <f>PR!B161</f>
        <v>20</v>
      </c>
      <c r="D159" s="174">
        <f>ART!B161</f>
        <v>30</v>
      </c>
      <c r="E159" s="174">
        <f>LH!B161</f>
        <v>20</v>
      </c>
      <c r="F159" s="174">
        <f>MY!B161</f>
        <v>0</v>
      </c>
      <c r="G159" s="174">
        <f>MT!B161</f>
        <v>15</v>
      </c>
      <c r="H159" s="174">
        <f>VC!B161</f>
        <v>10</v>
      </c>
      <c r="I159" s="174">
        <f>CF!B161</f>
        <v>10</v>
      </c>
      <c r="J159" s="174">
        <f>SS!B161</f>
        <v>10</v>
      </c>
      <c r="K159" s="274">
        <f>CA!B161</f>
        <v>15</v>
      </c>
      <c r="L159" s="174">
        <f>CM!B161</f>
        <v>10</v>
      </c>
      <c r="M159" s="174">
        <f>LT!B161</f>
        <v>15</v>
      </c>
      <c r="N159" s="174">
        <f>HOL!B161</f>
        <v>0</v>
      </c>
      <c r="O159" s="174">
        <f>GR!B161</f>
        <v>0</v>
      </c>
      <c r="P159" s="174">
        <f>SC!B161</f>
        <v>15</v>
      </c>
      <c r="Q159" s="174">
        <f>GT!B161</f>
        <v>15</v>
      </c>
      <c r="R159" s="174">
        <f>IJ!B161</f>
        <v>5</v>
      </c>
    </row>
    <row r="160" spans="1:18" x14ac:dyDescent="0.25">
      <c r="A160" s="45" t="s">
        <v>478</v>
      </c>
      <c r="B160" s="13">
        <f t="shared" si="27"/>
        <v>217</v>
      </c>
      <c r="C160" s="174">
        <f>PR!B162</f>
        <v>20</v>
      </c>
      <c r="D160" s="174">
        <f>ART!B162</f>
        <v>40</v>
      </c>
      <c r="E160" s="174">
        <f>LH!B162</f>
        <v>20</v>
      </c>
      <c r="F160" s="174">
        <f>MY!B162</f>
        <v>0</v>
      </c>
      <c r="G160" s="174">
        <f>MT!B162</f>
        <v>15</v>
      </c>
      <c r="H160" s="174">
        <f>VC!B162</f>
        <v>42</v>
      </c>
      <c r="I160" s="174">
        <f>CF!B162</f>
        <v>10</v>
      </c>
      <c r="J160" s="174">
        <f>SS!B162</f>
        <v>20</v>
      </c>
      <c r="K160" s="274">
        <f>CA!B162</f>
        <v>15</v>
      </c>
      <c r="L160" s="174">
        <f>CM!B162</f>
        <v>20</v>
      </c>
      <c r="M160" s="174">
        <f>LT!B162</f>
        <v>15</v>
      </c>
      <c r="N160" s="174">
        <f>HOL!B162</f>
        <v>0</v>
      </c>
      <c r="O160" s="174">
        <f>GR!B162</f>
        <v>0</v>
      </c>
      <c r="P160" s="174">
        <f>SC!B162</f>
        <v>0</v>
      </c>
      <c r="Q160" s="174">
        <f>GT!B162</f>
        <v>0</v>
      </c>
      <c r="R160" s="174">
        <f>IJ!B162</f>
        <v>0</v>
      </c>
    </row>
    <row r="161" spans="1:18" x14ac:dyDescent="0.25">
      <c r="A161" s="45" t="s">
        <v>479</v>
      </c>
      <c r="B161" s="13">
        <f t="shared" si="27"/>
        <v>225</v>
      </c>
      <c r="C161" s="174">
        <f>PR!B163</f>
        <v>20</v>
      </c>
      <c r="D161" s="174">
        <f>ART!B163</f>
        <v>35</v>
      </c>
      <c r="E161" s="174">
        <f>LH!B163</f>
        <v>20</v>
      </c>
      <c r="F161" s="174">
        <f>MY!B163</f>
        <v>0</v>
      </c>
      <c r="G161" s="174">
        <f>MT!B163</f>
        <v>30</v>
      </c>
      <c r="H161" s="174">
        <f>VC!B163</f>
        <v>40</v>
      </c>
      <c r="I161" s="174">
        <f>CF!B163</f>
        <v>15</v>
      </c>
      <c r="J161" s="174">
        <f>SS!B163</f>
        <v>10</v>
      </c>
      <c r="K161" s="274">
        <f>CA!B163</f>
        <v>15</v>
      </c>
      <c r="L161" s="174">
        <f>CM!B163</f>
        <v>15</v>
      </c>
      <c r="M161" s="174">
        <f>LT!B163</f>
        <v>15</v>
      </c>
      <c r="N161" s="174">
        <f>HOL!B163</f>
        <v>0</v>
      </c>
      <c r="O161" s="174">
        <f>GR!B163</f>
        <v>0</v>
      </c>
      <c r="P161" s="174">
        <f>SC!B163</f>
        <v>0</v>
      </c>
      <c r="Q161" s="174">
        <f>GT!B163</f>
        <v>0</v>
      </c>
      <c r="R161" s="174">
        <f>IJ!B163</f>
        <v>10</v>
      </c>
    </row>
    <row r="162" spans="1:18" x14ac:dyDescent="0.25">
      <c r="A162" s="45" t="s">
        <v>480</v>
      </c>
      <c r="B162" s="13">
        <f t="shared" si="27"/>
        <v>177</v>
      </c>
      <c r="C162" s="174">
        <f>PR!B164</f>
        <v>0</v>
      </c>
      <c r="D162" s="174">
        <f>ART!B164</f>
        <v>30</v>
      </c>
      <c r="E162" s="174">
        <f>LH!B164</f>
        <v>15</v>
      </c>
      <c r="F162" s="174">
        <f>MY!B164</f>
        <v>0</v>
      </c>
      <c r="G162" s="174">
        <f>MT!B164</f>
        <v>20</v>
      </c>
      <c r="H162" s="174">
        <f>VC!B164</f>
        <v>22</v>
      </c>
      <c r="I162" s="174">
        <f>CF!B164</f>
        <v>15</v>
      </c>
      <c r="J162" s="174">
        <f>SS!B164</f>
        <v>30</v>
      </c>
      <c r="K162" s="274">
        <f>CA!B164</f>
        <v>15</v>
      </c>
      <c r="L162" s="174">
        <f>CM!B164</f>
        <v>15</v>
      </c>
      <c r="M162" s="174">
        <f>LT!B164</f>
        <v>15</v>
      </c>
      <c r="N162" s="174">
        <f>HOL!B164</f>
        <v>0</v>
      </c>
      <c r="O162" s="174">
        <f>GR!B164</f>
        <v>0</v>
      </c>
      <c r="P162" s="174">
        <f>SC!B164</f>
        <v>0</v>
      </c>
      <c r="Q162" s="174">
        <f>GT!B164</f>
        <v>0</v>
      </c>
      <c r="R162" s="174">
        <f>IJ!B164</f>
        <v>0</v>
      </c>
    </row>
    <row r="163" spans="1:18" ht="15.75" thickBot="1" x14ac:dyDescent="0.3">
      <c r="A163" s="46" t="s">
        <v>481</v>
      </c>
      <c r="B163" s="148">
        <f t="shared" si="27"/>
        <v>45</v>
      </c>
      <c r="C163" s="174">
        <f>PR!B165</f>
        <v>0</v>
      </c>
      <c r="D163" s="174">
        <f>ART!B165</f>
        <v>0</v>
      </c>
      <c r="E163" s="174">
        <f>LH!B165</f>
        <v>0</v>
      </c>
      <c r="F163" s="174">
        <f>MY!B165</f>
        <v>0</v>
      </c>
      <c r="G163" s="174">
        <f>MT!B165</f>
        <v>0</v>
      </c>
      <c r="H163" s="174">
        <f>VC!B165</f>
        <v>0</v>
      </c>
      <c r="I163" s="174">
        <f>CF!B165</f>
        <v>0</v>
      </c>
      <c r="J163" s="174">
        <f>SS!B165</f>
        <v>0</v>
      </c>
      <c r="K163" s="274">
        <f>CA!B165</f>
        <v>15</v>
      </c>
      <c r="L163" s="174">
        <f>CM!B165</f>
        <v>0</v>
      </c>
      <c r="M163" s="174">
        <f>LT!B165</f>
        <v>0</v>
      </c>
      <c r="N163" s="174">
        <f>HOL!B165</f>
        <v>0</v>
      </c>
      <c r="O163" s="174">
        <f>GR!B165</f>
        <v>30</v>
      </c>
      <c r="P163" s="174">
        <f>SC!B165</f>
        <v>0</v>
      </c>
      <c r="Q163" s="174">
        <f>GT!B165</f>
        <v>0</v>
      </c>
      <c r="R163" s="174">
        <f>IJ!B165</f>
        <v>0</v>
      </c>
    </row>
    <row r="164" spans="1:18" ht="15.75" customHeight="1" thickBot="1" x14ac:dyDescent="0.3">
      <c r="A164" s="189" t="s">
        <v>82</v>
      </c>
      <c r="B164" s="149">
        <f t="shared" si="27"/>
        <v>405</v>
      </c>
      <c r="C164" s="173">
        <f t="shared" ref="C164:R164" si="28">C165+C166+C167+C168+C169+C170</f>
        <v>15</v>
      </c>
      <c r="D164" s="173">
        <f t="shared" si="28"/>
        <v>7</v>
      </c>
      <c r="E164" s="173">
        <f t="shared" si="28"/>
        <v>204</v>
      </c>
      <c r="F164" s="173">
        <f t="shared" si="28"/>
        <v>7</v>
      </c>
      <c r="G164" s="173">
        <f t="shared" si="28"/>
        <v>23</v>
      </c>
      <c r="H164" s="173">
        <f t="shared" si="28"/>
        <v>17</v>
      </c>
      <c r="I164" s="173">
        <f t="shared" si="28"/>
        <v>15</v>
      </c>
      <c r="J164" s="173">
        <f t="shared" si="28"/>
        <v>5</v>
      </c>
      <c r="K164" s="271">
        <f t="shared" si="28"/>
        <v>3</v>
      </c>
      <c r="L164" s="173">
        <f t="shared" si="28"/>
        <v>36</v>
      </c>
      <c r="M164" s="173">
        <f t="shared" si="28"/>
        <v>5</v>
      </c>
      <c r="N164" s="173">
        <f t="shared" si="28"/>
        <v>23</v>
      </c>
      <c r="O164" s="173">
        <f t="shared" si="28"/>
        <v>5</v>
      </c>
      <c r="P164" s="173">
        <f t="shared" si="28"/>
        <v>31</v>
      </c>
      <c r="Q164" s="173">
        <f t="shared" si="28"/>
        <v>7</v>
      </c>
      <c r="R164" s="173">
        <f t="shared" si="28"/>
        <v>2</v>
      </c>
    </row>
    <row r="165" spans="1:18" x14ac:dyDescent="0.25">
      <c r="A165" s="38" t="s">
        <v>482</v>
      </c>
      <c r="B165" s="95">
        <f t="shared" si="27"/>
        <v>128</v>
      </c>
      <c r="C165" s="174">
        <f>PR!B167</f>
        <v>10</v>
      </c>
      <c r="D165" s="174">
        <f>ART!B167</f>
        <v>2</v>
      </c>
      <c r="E165" s="174">
        <f>LH!B167</f>
        <v>60</v>
      </c>
      <c r="F165" s="174">
        <f>MY!B167</f>
        <v>3</v>
      </c>
      <c r="G165" s="174">
        <f>MT!B167</f>
        <v>10</v>
      </c>
      <c r="H165" s="174">
        <f>VC!B167</f>
        <v>4</v>
      </c>
      <c r="I165" s="174">
        <f>CF!B167</f>
        <v>3</v>
      </c>
      <c r="J165" s="174">
        <f>SS!B167</f>
        <v>2</v>
      </c>
      <c r="K165" s="274">
        <f>CA!B167</f>
        <v>2</v>
      </c>
      <c r="L165" s="174">
        <f>CM!B167</f>
        <v>12</v>
      </c>
      <c r="M165" s="174">
        <f>LT!B167</f>
        <v>2</v>
      </c>
      <c r="N165" s="174">
        <f>HOL!B167</f>
        <v>8</v>
      </c>
      <c r="O165" s="174">
        <f>GR!B167</f>
        <v>1</v>
      </c>
      <c r="P165" s="174">
        <f>SC!B167</f>
        <v>5</v>
      </c>
      <c r="Q165" s="174">
        <f>GT!B167</f>
        <v>2</v>
      </c>
      <c r="R165" s="174">
        <f>IJ!B167</f>
        <v>2</v>
      </c>
    </row>
    <row r="166" spans="1:18" x14ac:dyDescent="0.25">
      <c r="A166" s="39" t="s">
        <v>483</v>
      </c>
      <c r="B166" s="13">
        <f t="shared" si="27"/>
        <v>55</v>
      </c>
      <c r="C166" s="174">
        <f>PR!B168</f>
        <v>2</v>
      </c>
      <c r="D166" s="174">
        <f>ART!B168</f>
        <v>1</v>
      </c>
      <c r="E166" s="174">
        <f>LH!B168</f>
        <v>25</v>
      </c>
      <c r="F166" s="174">
        <f>MY!B168</f>
        <v>1</v>
      </c>
      <c r="G166" s="174">
        <f>MT!B168</f>
        <v>3</v>
      </c>
      <c r="H166" s="174">
        <f>VC!B168</f>
        <v>2</v>
      </c>
      <c r="I166" s="174">
        <f>CF!B168</f>
        <v>2</v>
      </c>
      <c r="J166" s="174">
        <f>SS!B168</f>
        <v>1</v>
      </c>
      <c r="K166" s="274">
        <f>CA!B168</f>
        <v>0</v>
      </c>
      <c r="L166" s="174">
        <f>CM!B168</f>
        <v>5</v>
      </c>
      <c r="M166" s="174">
        <f>LT!B168</f>
        <v>1</v>
      </c>
      <c r="N166" s="174">
        <f>HOL!B168</f>
        <v>1</v>
      </c>
      <c r="O166" s="174">
        <f>GR!B168</f>
        <v>1</v>
      </c>
      <c r="P166" s="174">
        <f>SC!B168</f>
        <v>9</v>
      </c>
      <c r="Q166" s="174">
        <f>GT!B168</f>
        <v>1</v>
      </c>
      <c r="R166" s="174">
        <f>IJ!B168</f>
        <v>0</v>
      </c>
    </row>
    <row r="167" spans="1:18" x14ac:dyDescent="0.25">
      <c r="A167" s="39" t="s">
        <v>484</v>
      </c>
      <c r="B167" s="13">
        <f t="shared" si="27"/>
        <v>85</v>
      </c>
      <c r="C167" s="174">
        <f>PR!B169</f>
        <v>2</v>
      </c>
      <c r="D167" s="174">
        <f>ART!B169</f>
        <v>2</v>
      </c>
      <c r="E167" s="174">
        <f>LH!B169</f>
        <v>39</v>
      </c>
      <c r="F167" s="174">
        <f>MY!B169</f>
        <v>1</v>
      </c>
      <c r="G167" s="174">
        <f>MT!B169</f>
        <v>3</v>
      </c>
      <c r="H167" s="174">
        <f>VC!B169</f>
        <v>3</v>
      </c>
      <c r="I167" s="174">
        <f>CF!B169</f>
        <v>3</v>
      </c>
      <c r="J167" s="174">
        <f>SS!B169</f>
        <v>0</v>
      </c>
      <c r="K167" s="274">
        <f>CA!B169</f>
        <v>0</v>
      </c>
      <c r="L167" s="174">
        <f>CM!B169</f>
        <v>6</v>
      </c>
      <c r="M167" s="174">
        <f>LT!B169</f>
        <v>1</v>
      </c>
      <c r="N167" s="174">
        <f>HOL!B169</f>
        <v>8</v>
      </c>
      <c r="O167" s="174">
        <f>GR!B169</f>
        <v>2</v>
      </c>
      <c r="P167" s="174">
        <f>SC!B169</f>
        <v>12</v>
      </c>
      <c r="Q167" s="174">
        <f>GT!B169</f>
        <v>3</v>
      </c>
      <c r="R167" s="174">
        <f>IJ!B169</f>
        <v>0</v>
      </c>
    </row>
    <row r="168" spans="1:18" x14ac:dyDescent="0.25">
      <c r="A168" s="39" t="s">
        <v>485</v>
      </c>
      <c r="B168" s="13">
        <f t="shared" si="27"/>
        <v>30</v>
      </c>
      <c r="C168" s="174">
        <f>PR!B170</f>
        <v>0</v>
      </c>
      <c r="D168" s="174">
        <f>ART!B170</f>
        <v>0</v>
      </c>
      <c r="E168" s="174">
        <f>LH!B170</f>
        <v>20</v>
      </c>
      <c r="F168" s="174">
        <f>MY!B170</f>
        <v>0</v>
      </c>
      <c r="G168" s="174">
        <f>MT!B170</f>
        <v>0</v>
      </c>
      <c r="H168" s="174">
        <f>VC!B170</f>
        <v>1</v>
      </c>
      <c r="I168" s="174">
        <f>CF!B170</f>
        <v>1</v>
      </c>
      <c r="J168" s="174">
        <f>SS!B170</f>
        <v>1</v>
      </c>
      <c r="K168" s="274">
        <f>CA!B170</f>
        <v>0</v>
      </c>
      <c r="L168" s="174">
        <f>CM!B170</f>
        <v>0</v>
      </c>
      <c r="M168" s="174">
        <f>LT!B170</f>
        <v>0</v>
      </c>
      <c r="N168" s="174">
        <f>HOL!B170</f>
        <v>6</v>
      </c>
      <c r="O168" s="174">
        <f>GR!B170</f>
        <v>1</v>
      </c>
      <c r="P168" s="174">
        <f>SC!B170</f>
        <v>0</v>
      </c>
      <c r="Q168" s="174">
        <f>GT!B170</f>
        <v>0</v>
      </c>
      <c r="R168" s="174">
        <f>IJ!B170</f>
        <v>0</v>
      </c>
    </row>
    <row r="169" spans="1:18" x14ac:dyDescent="0.25">
      <c r="A169" s="39" t="s">
        <v>486</v>
      </c>
      <c r="B169" s="13">
        <f t="shared" si="27"/>
        <v>53</v>
      </c>
      <c r="C169" s="174">
        <f>PR!B171</f>
        <v>0</v>
      </c>
      <c r="D169" s="174">
        <f>ART!B171</f>
        <v>0</v>
      </c>
      <c r="E169" s="174">
        <f>LH!B171</f>
        <v>30</v>
      </c>
      <c r="F169" s="174">
        <f>MY!B171</f>
        <v>2</v>
      </c>
      <c r="G169" s="174">
        <f>MT!B171</f>
        <v>4</v>
      </c>
      <c r="H169" s="174">
        <f>VC!B171</f>
        <v>3</v>
      </c>
      <c r="I169" s="174">
        <f>CF!B171</f>
        <v>2</v>
      </c>
      <c r="J169" s="174">
        <f>SS!B171</f>
        <v>0</v>
      </c>
      <c r="K169" s="274">
        <f>CA!B171</f>
        <v>0</v>
      </c>
      <c r="L169" s="174">
        <f>CM!B171</f>
        <v>8</v>
      </c>
      <c r="M169" s="174">
        <f>LT!B171</f>
        <v>1</v>
      </c>
      <c r="N169" s="174">
        <f>HOL!B171</f>
        <v>0</v>
      </c>
      <c r="O169" s="174">
        <f>GR!B171</f>
        <v>0</v>
      </c>
      <c r="P169" s="174">
        <f>SC!B171</f>
        <v>2</v>
      </c>
      <c r="Q169" s="174">
        <f>GT!B171</f>
        <v>1</v>
      </c>
      <c r="R169" s="174">
        <f>IJ!B171</f>
        <v>0</v>
      </c>
    </row>
    <row r="170" spans="1:18" ht="15.75" thickBot="1" x14ac:dyDescent="0.3">
      <c r="A170" s="42" t="s">
        <v>487</v>
      </c>
      <c r="B170" s="148">
        <f t="shared" si="27"/>
        <v>54</v>
      </c>
      <c r="C170" s="175">
        <f>PR!B172</f>
        <v>1</v>
      </c>
      <c r="D170" s="175">
        <f>ART!B172</f>
        <v>2</v>
      </c>
      <c r="E170" s="174">
        <f>LH!B172</f>
        <v>30</v>
      </c>
      <c r="F170" s="174">
        <f>MY!B172</f>
        <v>0</v>
      </c>
      <c r="G170" s="174">
        <f>MT!B172</f>
        <v>3</v>
      </c>
      <c r="H170" s="174">
        <f>VC!B172</f>
        <v>4</v>
      </c>
      <c r="I170" s="174">
        <f>CF!B172</f>
        <v>4</v>
      </c>
      <c r="J170" s="174">
        <f>SS!B172</f>
        <v>1</v>
      </c>
      <c r="K170" s="274">
        <f>CA!B172</f>
        <v>1</v>
      </c>
      <c r="L170" s="174">
        <f>CM!B172</f>
        <v>5</v>
      </c>
      <c r="M170" s="174">
        <f>LT!B172</f>
        <v>0</v>
      </c>
      <c r="N170" s="174">
        <f>HOL!B172</f>
        <v>0</v>
      </c>
      <c r="O170" s="174">
        <f>GR!B172</f>
        <v>0</v>
      </c>
      <c r="P170" s="174">
        <f>SC!B172</f>
        <v>3</v>
      </c>
      <c r="Q170" s="174">
        <f>GT!B172</f>
        <v>0</v>
      </c>
      <c r="R170" s="174">
        <f>IJ!B172</f>
        <v>0</v>
      </c>
    </row>
    <row r="171" spans="1:18" x14ac:dyDescent="0.25">
      <c r="A171" s="47" t="s">
        <v>488</v>
      </c>
      <c r="B171" s="150">
        <f t="shared" si="27"/>
        <v>1330</v>
      </c>
      <c r="C171" s="154">
        <f>PR!B173</f>
        <v>90</v>
      </c>
      <c r="D171" s="154">
        <f>ART!B173</f>
        <v>50</v>
      </c>
      <c r="E171" s="154">
        <f>LH!B173</f>
        <v>400</v>
      </c>
      <c r="F171" s="154">
        <f>MY!B173</f>
        <v>50</v>
      </c>
      <c r="G171" s="154">
        <f>MT!B173</f>
        <v>30</v>
      </c>
      <c r="H171" s="154">
        <f>VC!B173</f>
        <v>100</v>
      </c>
      <c r="I171" s="154">
        <f>CF!B173</f>
        <v>60</v>
      </c>
      <c r="J171" s="154">
        <f>SS!B173</f>
        <v>40</v>
      </c>
      <c r="K171" s="276">
        <f>CA!B173</f>
        <v>60</v>
      </c>
      <c r="L171" s="154">
        <f>CM!B173</f>
        <v>80</v>
      </c>
      <c r="M171" s="154">
        <f>LT!B173</f>
        <v>110</v>
      </c>
      <c r="N171" s="154">
        <f>HOL!B173</f>
        <v>50</v>
      </c>
      <c r="O171" s="154">
        <f>GR!B173</f>
        <v>110</v>
      </c>
      <c r="P171" s="154">
        <f>SC!B173</f>
        <v>30</v>
      </c>
      <c r="Q171" s="154">
        <f>GT!B173</f>
        <v>55</v>
      </c>
      <c r="R171" s="154">
        <f>IJ!B173</f>
        <v>15</v>
      </c>
    </row>
    <row r="172" spans="1:18" ht="15.75" thickBot="1" x14ac:dyDescent="0.3">
      <c r="A172" s="48" t="s">
        <v>87</v>
      </c>
      <c r="B172" s="152">
        <f t="shared" si="27"/>
        <v>225</v>
      </c>
      <c r="C172" s="156">
        <f>PR!B174</f>
        <v>15</v>
      </c>
      <c r="D172" s="156">
        <f>ART!B174</f>
        <v>15</v>
      </c>
      <c r="E172" s="156">
        <f>LH!B174</f>
        <v>15</v>
      </c>
      <c r="F172" s="156">
        <f>MY!B174</f>
        <v>15</v>
      </c>
      <c r="G172" s="156">
        <f>MT!B174</f>
        <v>15</v>
      </c>
      <c r="H172" s="156">
        <f>VC!B174</f>
        <v>15</v>
      </c>
      <c r="I172" s="156">
        <f>CF!B174</f>
        <v>15</v>
      </c>
      <c r="J172" s="156">
        <f>SS!B174</f>
        <v>15</v>
      </c>
      <c r="K172" s="278">
        <f>CA!B174</f>
        <v>15</v>
      </c>
      <c r="L172" s="156">
        <f>CM!B174</f>
        <v>15</v>
      </c>
      <c r="M172" s="156">
        <f>LT!B174</f>
        <v>15</v>
      </c>
      <c r="N172" s="156">
        <f>HOL!B174</f>
        <v>15</v>
      </c>
      <c r="O172" s="156">
        <f>GR!B174</f>
        <v>15</v>
      </c>
      <c r="P172" s="156">
        <f>SC!B174</f>
        <v>15</v>
      </c>
      <c r="Q172" s="156">
        <f>GT!B174</f>
        <v>15</v>
      </c>
      <c r="R172" s="156">
        <f>IJ!B174</f>
        <v>0</v>
      </c>
    </row>
    <row r="173" spans="1:18" ht="15.75" thickBot="1" x14ac:dyDescent="0.3">
      <c r="A173" s="36" t="s">
        <v>88</v>
      </c>
      <c r="B173" s="149">
        <f t="shared" si="27"/>
        <v>1500</v>
      </c>
      <c r="C173" s="158">
        <f>PR!B175</f>
        <v>42</v>
      </c>
      <c r="D173" s="158">
        <f>ART!B175</f>
        <v>69</v>
      </c>
      <c r="E173" s="158">
        <f>LH!B175</f>
        <v>620</v>
      </c>
      <c r="F173" s="158">
        <f>MY!B175</f>
        <v>33</v>
      </c>
      <c r="G173" s="158">
        <f>MT!B175</f>
        <v>74</v>
      </c>
      <c r="H173" s="158">
        <f>VC!B175</f>
        <v>97</v>
      </c>
      <c r="I173" s="158">
        <f>CF!B175</f>
        <v>65</v>
      </c>
      <c r="J173" s="158">
        <f>SS!B175</f>
        <v>32</v>
      </c>
      <c r="K173" s="275">
        <f>CA!B175</f>
        <v>54</v>
      </c>
      <c r="L173" s="158">
        <f>CM!B175</f>
        <v>97</v>
      </c>
      <c r="M173" s="158">
        <f>LT!B175</f>
        <v>80</v>
      </c>
      <c r="N173" s="158">
        <f>HOL!B175</f>
        <v>58</v>
      </c>
      <c r="O173" s="158">
        <f>GR!B175</f>
        <v>60</v>
      </c>
      <c r="P173" s="158">
        <f>SC!B175</f>
        <v>52</v>
      </c>
      <c r="Q173" s="158">
        <f>GT!B175</f>
        <v>53</v>
      </c>
      <c r="R173" s="158">
        <f>IJ!B175</f>
        <v>14</v>
      </c>
    </row>
    <row r="174" spans="1:18" ht="15.75" thickBot="1" x14ac:dyDescent="0.3">
      <c r="A174" s="49" t="s">
        <v>89</v>
      </c>
      <c r="B174" s="153">
        <f t="shared" si="27"/>
        <v>1772</v>
      </c>
      <c r="C174" s="156">
        <f>PR!B176</f>
        <v>95</v>
      </c>
      <c r="D174" s="156">
        <f>ART!B176</f>
        <v>58</v>
      </c>
      <c r="E174" s="156">
        <f>LH!B176</f>
        <v>110</v>
      </c>
      <c r="F174" s="156">
        <f>MY!B176</f>
        <v>248</v>
      </c>
      <c r="G174" s="156">
        <f>MT!B176</f>
        <v>66</v>
      </c>
      <c r="H174" s="156">
        <f>VC!B176</f>
        <v>99</v>
      </c>
      <c r="I174" s="156">
        <f>CF!B176</f>
        <v>83</v>
      </c>
      <c r="J174" s="156">
        <f>SS!B176</f>
        <v>74</v>
      </c>
      <c r="K174" s="278">
        <f>CA!B176</f>
        <v>61</v>
      </c>
      <c r="L174" s="156">
        <f>CM!B176</f>
        <v>103</v>
      </c>
      <c r="M174" s="156">
        <f>LT!B176</f>
        <v>66</v>
      </c>
      <c r="N174" s="156">
        <f>HOL!B176</f>
        <v>98</v>
      </c>
      <c r="O174" s="156">
        <f>GR!B176</f>
        <v>218</v>
      </c>
      <c r="P174" s="156">
        <f>SC!B176</f>
        <v>266</v>
      </c>
      <c r="Q174" s="156">
        <f>GT!B176</f>
        <v>127</v>
      </c>
      <c r="R174" s="156">
        <f>IJ!B176</f>
        <v>0</v>
      </c>
    </row>
  </sheetData>
  <mergeCells count="1">
    <mergeCell ref="A1:R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zoomScale="130" zoomScaleNormal="130" workbookViewId="0">
      <pane ySplit="3" topLeftCell="A56" activePane="bottomLeft" state="frozen"/>
      <selection pane="bottomLeft" sqref="A1:O1"/>
    </sheetView>
  </sheetViews>
  <sheetFormatPr baseColWidth="10" defaultRowHeight="15" x14ac:dyDescent="0.25"/>
  <cols>
    <col min="1" max="1" width="44.42578125" style="37" customWidth="1"/>
    <col min="2" max="2" width="7.7109375" style="34" customWidth="1"/>
    <col min="3" max="3" width="6.85546875" style="1" customWidth="1"/>
    <col min="4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5" t="s">
        <v>489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6"/>
    </row>
    <row r="2" spans="1:15" ht="1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5" si="0">SUM(C4:N4)</f>
        <v>54225</v>
      </c>
      <c r="C4" s="11">
        <f t="shared" ref="C4:N4" si="1">C5+C6</f>
        <v>46034</v>
      </c>
      <c r="D4" s="11">
        <f t="shared" si="1"/>
        <v>688</v>
      </c>
      <c r="E4" s="10">
        <f t="shared" si="1"/>
        <v>755</v>
      </c>
      <c r="F4" s="10">
        <f t="shared" si="1"/>
        <v>34</v>
      </c>
      <c r="G4" s="10">
        <f t="shared" si="1"/>
        <v>150</v>
      </c>
      <c r="H4" s="10">
        <f t="shared" si="1"/>
        <v>3678</v>
      </c>
      <c r="I4" s="10">
        <f t="shared" si="1"/>
        <v>525</v>
      </c>
      <c r="J4" s="10">
        <f t="shared" si="1"/>
        <v>2000</v>
      </c>
      <c r="K4" s="10">
        <f t="shared" si="1"/>
        <v>73</v>
      </c>
      <c r="L4" s="10">
        <f t="shared" si="1"/>
        <v>132</v>
      </c>
      <c r="M4" s="10">
        <f t="shared" si="1"/>
        <v>94</v>
      </c>
      <c r="N4" s="12">
        <f t="shared" si="1"/>
        <v>62</v>
      </c>
      <c r="O4" s="8">
        <f t="shared" ref="O4:O35" si="2">SUM(C4:N4)</f>
        <v>54225</v>
      </c>
    </row>
    <row r="5" spans="1:15" ht="15" customHeight="1" x14ac:dyDescent="0.25">
      <c r="A5" s="194" t="s">
        <v>2</v>
      </c>
      <c r="B5" s="13">
        <f t="shared" si="0"/>
        <v>41133</v>
      </c>
      <c r="C5" s="15">
        <f t="shared" ref="C5:N5" si="3">SUM(C8,C41,C56,C66,C78,C98,C100,C131,C165,C172,C174,C175)</f>
        <v>34501</v>
      </c>
      <c r="D5" s="15">
        <f t="shared" si="3"/>
        <v>676</v>
      </c>
      <c r="E5" s="15">
        <f t="shared" si="3"/>
        <v>659</v>
      </c>
      <c r="F5" s="15">
        <f t="shared" si="3"/>
        <v>30</v>
      </c>
      <c r="G5" s="15">
        <f t="shared" si="3"/>
        <v>150</v>
      </c>
      <c r="H5" s="15">
        <f t="shared" si="3"/>
        <v>2239</v>
      </c>
      <c r="I5" s="15">
        <f t="shared" si="3"/>
        <v>525</v>
      </c>
      <c r="J5" s="15">
        <f t="shared" si="3"/>
        <v>2000</v>
      </c>
      <c r="K5" s="15">
        <f t="shared" si="3"/>
        <v>73</v>
      </c>
      <c r="L5" s="15">
        <f t="shared" si="3"/>
        <v>131</v>
      </c>
      <c r="M5" s="15">
        <f t="shared" si="3"/>
        <v>87</v>
      </c>
      <c r="N5" s="15">
        <f t="shared" si="3"/>
        <v>62</v>
      </c>
      <c r="O5" s="13">
        <f t="shared" si="2"/>
        <v>41133</v>
      </c>
    </row>
    <row r="6" spans="1:15" ht="15" customHeight="1" thickBot="1" x14ac:dyDescent="0.3">
      <c r="A6" s="195" t="s">
        <v>3</v>
      </c>
      <c r="B6" s="16">
        <f t="shared" si="0"/>
        <v>13092</v>
      </c>
      <c r="C6" s="18">
        <f t="shared" ref="C6:N6" si="4">SUM(C9,C57,C67,C79,C101,C132,C173)</f>
        <v>11533</v>
      </c>
      <c r="D6" s="18">
        <f t="shared" si="4"/>
        <v>12</v>
      </c>
      <c r="E6" s="18">
        <f t="shared" si="4"/>
        <v>96</v>
      </c>
      <c r="F6" s="18">
        <f t="shared" si="4"/>
        <v>4</v>
      </c>
      <c r="G6" s="18">
        <f t="shared" si="4"/>
        <v>0</v>
      </c>
      <c r="H6" s="18">
        <f t="shared" si="4"/>
        <v>1439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1</v>
      </c>
      <c r="M6" s="18">
        <f t="shared" si="4"/>
        <v>7</v>
      </c>
      <c r="N6" s="18">
        <f t="shared" si="4"/>
        <v>0</v>
      </c>
      <c r="O6" s="16">
        <f t="shared" si="2"/>
        <v>13092</v>
      </c>
    </row>
    <row r="7" spans="1:15" ht="15.75" customHeight="1" x14ac:dyDescent="0.25">
      <c r="A7" s="190" t="s">
        <v>4</v>
      </c>
      <c r="B7" s="19">
        <f t="shared" si="0"/>
        <v>6233</v>
      </c>
      <c r="C7" s="21">
        <f t="shared" ref="C7:N7" si="5">C8+C9</f>
        <v>5252</v>
      </c>
      <c r="D7" s="21">
        <f t="shared" si="5"/>
        <v>226</v>
      </c>
      <c r="E7" s="20">
        <f t="shared" si="5"/>
        <v>125</v>
      </c>
      <c r="F7" s="20">
        <f t="shared" si="5"/>
        <v>7</v>
      </c>
      <c r="G7" s="20">
        <f t="shared" si="5"/>
        <v>0</v>
      </c>
      <c r="H7" s="20">
        <f t="shared" si="5"/>
        <v>363</v>
      </c>
      <c r="I7" s="20">
        <f t="shared" si="5"/>
        <v>90</v>
      </c>
      <c r="J7" s="20">
        <f t="shared" si="5"/>
        <v>150</v>
      </c>
      <c r="K7" s="20">
        <f t="shared" si="5"/>
        <v>0</v>
      </c>
      <c r="L7" s="20">
        <f t="shared" si="5"/>
        <v>3</v>
      </c>
      <c r="M7" s="20">
        <f t="shared" si="5"/>
        <v>4</v>
      </c>
      <c r="N7" s="22">
        <f t="shared" si="5"/>
        <v>13</v>
      </c>
      <c r="O7" s="19">
        <f t="shared" si="2"/>
        <v>6233</v>
      </c>
    </row>
    <row r="8" spans="1:15" ht="15.75" customHeight="1" x14ac:dyDescent="0.25">
      <c r="A8" s="191" t="s">
        <v>166</v>
      </c>
      <c r="B8" s="23">
        <f t="shared" si="0"/>
        <v>5934</v>
      </c>
      <c r="C8" s="218">
        <f>SUM(C10:C30)</f>
        <v>4979</v>
      </c>
      <c r="D8" s="218">
        <f t="shared" ref="D8:N8" si="6">SUM(D10:D30)</f>
        <v>226</v>
      </c>
      <c r="E8" s="218">
        <f t="shared" si="6"/>
        <v>125</v>
      </c>
      <c r="F8" s="218">
        <f t="shared" si="6"/>
        <v>7</v>
      </c>
      <c r="G8" s="218">
        <f t="shared" si="6"/>
        <v>0</v>
      </c>
      <c r="H8" s="218">
        <f t="shared" si="6"/>
        <v>337</v>
      </c>
      <c r="I8" s="218">
        <f t="shared" si="6"/>
        <v>90</v>
      </c>
      <c r="J8" s="218">
        <f t="shared" si="6"/>
        <v>150</v>
      </c>
      <c r="K8" s="218">
        <f t="shared" si="6"/>
        <v>0</v>
      </c>
      <c r="L8" s="218">
        <f t="shared" si="6"/>
        <v>3</v>
      </c>
      <c r="M8" s="218">
        <f t="shared" si="6"/>
        <v>4</v>
      </c>
      <c r="N8" s="218">
        <f t="shared" si="6"/>
        <v>13</v>
      </c>
      <c r="O8" s="23">
        <f t="shared" si="2"/>
        <v>5934</v>
      </c>
    </row>
    <row r="9" spans="1:15" ht="15.75" customHeight="1" thickBot="1" x14ac:dyDescent="0.3">
      <c r="A9" s="192" t="s">
        <v>167</v>
      </c>
      <c r="B9" s="27">
        <f t="shared" si="0"/>
        <v>299</v>
      </c>
      <c r="C9" s="44">
        <f>SUM(C31:C40)</f>
        <v>273</v>
      </c>
      <c r="D9" s="44">
        <f t="shared" ref="D9:N9" si="7">SUM(D31:D40)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26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299</v>
      </c>
    </row>
    <row r="10" spans="1:15" x14ac:dyDescent="0.25">
      <c r="A10" s="38" t="s">
        <v>113</v>
      </c>
      <c r="B10" s="8">
        <f t="shared" si="0"/>
        <v>90</v>
      </c>
      <c r="C10" s="58">
        <f>PR!C10+ART!C10+LH!C10+MY!C10+MT!C10+VC!C10+CF!C10+SS!C10+CA!C10+CM!C10+LT!C10+HOL!C10+GR!C10+SC!C10+GT!C10+IJ!C10</f>
        <v>69</v>
      </c>
      <c r="D10" s="90">
        <f>PR!D10+ART!D10+LH!D10+MY!D10+MT!D10+VC!D10+CF!D10+SS!D10+CA!E10+CM!D10+LT!D10+HOL!D10+GR!D10+SC!D10+GT!D10+IJ!D10</f>
        <v>5</v>
      </c>
      <c r="E10" s="90">
        <f>PR!E10+ART!E10+LH!E10+MY!E10+MT!E10+VC!E10+CF!E10+SS!E10+CA!F10+CM!E10+LT!E10+HOL!E10+GR!E10+SC!E10+GT!E10+IJ!E10</f>
        <v>0</v>
      </c>
      <c r="F10" s="90">
        <f>PR!F10+ART!F10+LH!F10+MY!F10+MT!F10+VC!F10+CF!F10+SS!F10+CA!G10+CM!F10+LT!F10+HOL!F10+GR!F10+SC!F10+GT!F10+IJ!F10</f>
        <v>0</v>
      </c>
      <c r="G10" s="90">
        <f>PR!G10+ART!G10+LH!G10+MY!G10+MT!G10+VC!G10+CF!G10+SS!G10+CA!H10+CM!G10+LT!G10+HOL!G10+GR!G10+SC!G10+GT!G10+IJ!G10</f>
        <v>0</v>
      </c>
      <c r="H10" s="90">
        <f>PR!H10+ART!H10+LH!H10+MY!H10+MT!H10+VC!H10+CF!H10+SS!H10+CA!I10+CM!H10+LT!H10+HOL!H10+GR!H10+SC!H10+GT!H10+IJ!H10</f>
        <v>14</v>
      </c>
      <c r="I10" s="90">
        <f>PR!I10+ART!I10+LH!I10+MY!I10+MT!I10+VC!I10+CF!I10+SS!I10+CA!J10+CM!I10+LT!I10+HOL!I10+GR!I10+SC!I10+GT!I10+IJ!I10</f>
        <v>0</v>
      </c>
      <c r="J10" s="90">
        <f>PR!J10+ART!J10+LH!J10+MY!J10+MT!J10+VC!J10+CF!J10+SS!J10+CA!K10+CM!J10+LT!J10+HOL!J10+GR!J10+SC!J10+GT!J10+IJ!J10</f>
        <v>0</v>
      </c>
      <c r="K10" s="90">
        <f>PR!K10+ART!K10+LH!K10+MY!K10+MT!K10+VC!K10+CF!K10+SS!K10+CA!L10+CM!K10+LT!K10+HOL!K10+GR!K10+SC!K10+GT!K10+IJ!K10</f>
        <v>0</v>
      </c>
      <c r="L10" s="90">
        <f>PR!L10+ART!L10+LH!L10+MY!L10+MT!L10+VC!L10+CF!L10+SS!L10+CA!M10+CM!L10+LT!L10+HOL!L10+GR!L10+SC!L10+GT!L10+IJ!L10</f>
        <v>1</v>
      </c>
      <c r="M10" s="90">
        <f>PR!M10+ART!M10+LH!M10+MY!M10+MT!M10+VC!M10+CF!M10+SS!M10+CA!N10+CM!M10+LT!M10+HOL!M10+GR!M10+SC!M10+GT!M10+IJ!M10</f>
        <v>0</v>
      </c>
      <c r="N10" s="91">
        <f>PR!N10+ART!N10+LH!N10+MY!N10+MT!N10+VC!N10+CF!N10+SS!N10+CA!O10+CM!N10+LT!N10+HOL!N10+GR!N10+SC!N10+GT!N10+IJ!N10</f>
        <v>1</v>
      </c>
      <c r="O10" s="8">
        <f t="shared" si="2"/>
        <v>90</v>
      </c>
    </row>
    <row r="11" spans="1:15" x14ac:dyDescent="0.25">
      <c r="A11" s="39" t="s">
        <v>112</v>
      </c>
      <c r="B11" s="13">
        <f t="shared" si="0"/>
        <v>50</v>
      </c>
      <c r="C11" s="59">
        <f>PR!C11+ART!C11+LH!C11+MY!C11+MT!C11+VC!C11+CF!C11+SS!C11+CA!C11+CM!C11+LT!C11+HOL!C11+GR!C11+SC!C11+GT!C11+IJ!C11</f>
        <v>37</v>
      </c>
      <c r="D11" s="92">
        <f>PR!D11+ART!D11+LH!D11+MY!D11+MT!D11+VC!D11+CF!D11+SS!D11+CA!E11+CM!D11+LT!D11+HOL!D11+GR!D11+SC!D11+GT!D11+IJ!D11</f>
        <v>6</v>
      </c>
      <c r="E11" s="92">
        <f>PR!E11+ART!E11+LH!E11+MY!E11+MT!E11+VC!E11+CF!E11+SS!E11+CA!F11+CM!E11+LT!E11+HOL!E11+GR!E11+SC!E11+GT!E11+IJ!E11</f>
        <v>0</v>
      </c>
      <c r="F11" s="92">
        <f>PR!F11+ART!F11+LH!F11+MY!F11+MT!F11+VC!F11+CF!F11+SS!F11+CA!G11+CM!F11+LT!F11+HOL!F11+GR!F11+SC!F11+GT!F11+IJ!F11</f>
        <v>0</v>
      </c>
      <c r="G11" s="92">
        <f>PR!G11+ART!G11+LH!G11+MY!G11+MT!G11+VC!G11+CF!G11+SS!G11+CA!H11+CM!G11+LT!G11+HOL!G11+GR!G11+SC!G11+GT!G11+IJ!G11</f>
        <v>0</v>
      </c>
      <c r="H11" s="92">
        <f>PR!H11+ART!H11+LH!H11+MY!H11+MT!H11+VC!H11+CF!H11+SS!H11+CA!I11+CM!H11+LT!H11+HOL!H11+GR!H11+SC!H11+GT!H11+IJ!H11</f>
        <v>7</v>
      </c>
      <c r="I11" s="92">
        <f>PR!I11+ART!I11+LH!I11+MY!I11+MT!I11+VC!I11+CF!I11+SS!I11+CA!J11+CM!I11+LT!I11+HOL!I11+GR!I11+SC!I11+GT!I11+IJ!I11</f>
        <v>0</v>
      </c>
      <c r="J11" s="92">
        <f>PR!J11+ART!J11+LH!J11+MY!J11+MT!J11+VC!J11+CF!J11+SS!J11+CA!K11+CM!J11+LT!J11+HOL!J11+GR!J11+SC!J11+GT!J11+IJ!J11</f>
        <v>0</v>
      </c>
      <c r="K11" s="92">
        <f>PR!K11+ART!K11+LH!K11+MY!K11+MT!K11+VC!K11+CF!K11+SS!K11+CA!L11+CM!K11+LT!K11+HOL!K11+GR!K11+SC!K11+GT!K11+IJ!K11</f>
        <v>0</v>
      </c>
      <c r="L11" s="92">
        <f>PR!L11+ART!L11+LH!L11+MY!L11+MT!L11+VC!L11+CF!L11+SS!L11+CA!M11+CM!L11+LT!L11+HOL!L11+GR!L11+SC!L11+GT!L11+IJ!L11</f>
        <v>0</v>
      </c>
      <c r="M11" s="92">
        <f>PR!M11+ART!M11+LH!M11+MY!M11+MT!M11+VC!M11+CF!M11+SS!M11+CA!N11+CM!M11+LT!M11+HOL!M11+GR!M11+SC!M11+GT!M11+IJ!M11</f>
        <v>0</v>
      </c>
      <c r="N11" s="93">
        <f>PR!N11+ART!N11+LH!N11+MY!N11+MT!N11+VC!N11+CF!N11+SS!N11+CA!O11+CM!N11+LT!N11+HOL!N11+GR!N11+SC!N11+GT!N11+IJ!N11</f>
        <v>0</v>
      </c>
      <c r="O11" s="13">
        <f t="shared" si="2"/>
        <v>50</v>
      </c>
    </row>
    <row r="12" spans="1:15" x14ac:dyDescent="0.25">
      <c r="A12" s="39" t="s">
        <v>114</v>
      </c>
      <c r="B12" s="13">
        <f t="shared" si="0"/>
        <v>110</v>
      </c>
      <c r="C12" s="59">
        <f>PR!C12+ART!C12+LH!C12+MY!C12+MT!C12+VC!C12+CF!C12+SS!C12+CA!C12+CM!C12+LT!C12+HOL!C12+GR!C12+SC!C12+GT!C12+IJ!C12</f>
        <v>88</v>
      </c>
      <c r="D12" s="92">
        <f>PR!D12+ART!D12+LH!D12+MY!D12+MT!D12+VC!D12+CF!D12+SS!D12+CA!E12+CM!D12+LT!D12+HOL!D12+GR!D12+SC!D12+GT!D12+IJ!D12</f>
        <v>9</v>
      </c>
      <c r="E12" s="92">
        <f>PR!E12+ART!E12+LH!E12+MY!E12+MT!E12+VC!E12+CF!E12+SS!E12+CA!F12+CM!E12+LT!E12+HOL!E12+GR!E12+SC!E12+GT!E12+IJ!E12</f>
        <v>0</v>
      </c>
      <c r="F12" s="92">
        <f>PR!F12+ART!F12+LH!F12+MY!F12+MT!F12+VC!F12+CF!F12+SS!F12+CA!G12+CM!F12+LT!F12+HOL!F12+GR!F12+SC!F12+GT!F12+IJ!F12</f>
        <v>0</v>
      </c>
      <c r="G12" s="92">
        <f>PR!G12+ART!G12+LH!G12+MY!G12+MT!G12+VC!G12+CF!G12+SS!G12+CA!H12+CM!G12+LT!G12+HOL!G12+GR!G12+SC!G12+GT!G12+IJ!G12</f>
        <v>0</v>
      </c>
      <c r="H12" s="92">
        <f>PR!H12+ART!H12+LH!H12+MY!H12+MT!H12+VC!H12+CF!H12+SS!H12+CA!I12+CM!H12+LT!H12+HOL!H12+GR!H12+SC!H12+GT!H12+IJ!H12</f>
        <v>13</v>
      </c>
      <c r="I12" s="92">
        <f>PR!I12+ART!I12+LH!I12+MY!I12+MT!I12+VC!I12+CF!I12+SS!I12+CA!J12+CM!I12+LT!I12+HOL!I12+GR!I12+SC!I12+GT!I12+IJ!I12</f>
        <v>0</v>
      </c>
      <c r="J12" s="92">
        <f>PR!J12+ART!J12+LH!J12+MY!J12+MT!J12+VC!J12+CF!J12+SS!J12+CA!K12+CM!J12+LT!J12+HOL!J12+GR!J12+SC!J12+GT!J12+IJ!J12</f>
        <v>0</v>
      </c>
      <c r="K12" s="92">
        <f>PR!K12+ART!K12+LH!K12+MY!K12+MT!K12+VC!K12+CF!K12+SS!K12+CA!L12+CM!K12+LT!K12+HOL!K12+GR!K12+SC!K12+GT!K12+IJ!K12</f>
        <v>0</v>
      </c>
      <c r="L12" s="92">
        <f>PR!L12+ART!L12+LH!L12+MY!L12+MT!L12+VC!L12+CF!L12+SS!L12+CA!M12+CM!L12+LT!L12+HOL!L12+GR!L12+SC!L12+GT!L12+IJ!L12</f>
        <v>0</v>
      </c>
      <c r="M12" s="92">
        <f>PR!M12+ART!M12+LH!M12+MY!M12+MT!M12+VC!M12+CF!M12+SS!M12+CA!N12+CM!M12+LT!M12+HOL!M12+GR!M12+SC!M12+GT!M12+IJ!M12</f>
        <v>0</v>
      </c>
      <c r="N12" s="93">
        <f>PR!N12+ART!N12+LH!N12+MY!N12+MT!N12+VC!N12+CF!N12+SS!N12+CA!O12+CM!N12+LT!N12+HOL!N12+GR!N12+SC!N12+GT!N12+IJ!N12</f>
        <v>0</v>
      </c>
      <c r="O12" s="13">
        <f t="shared" si="2"/>
        <v>110</v>
      </c>
    </row>
    <row r="13" spans="1:15" x14ac:dyDescent="0.25">
      <c r="A13" s="39" t="s">
        <v>115</v>
      </c>
      <c r="B13" s="13">
        <f t="shared" si="0"/>
        <v>390</v>
      </c>
      <c r="C13" s="59">
        <f>PR!C13+ART!C13+LH!C13+MY!C13+MT!C13+VC!C13+CF!C13+SS!C13+CA!C13+CM!C13+LT!C13+HOL!C13+GR!C13+SC!C13+GT!C13+IJ!C13</f>
        <v>333</v>
      </c>
      <c r="D13" s="92">
        <f>PR!D13+ART!D13+LH!D13+MY!D13+MT!D13+VC!D13+CF!D13+SS!D13+CA!E13+CM!D13+LT!D13+HOL!D13+GR!D13+SC!D13+GT!D13+IJ!D13</f>
        <v>19</v>
      </c>
      <c r="E13" s="92">
        <f>PR!E13+ART!E13+LH!E13+MY!E13+MT!E13+VC!E13+CF!E13+SS!E13+CA!F13+CM!E13+LT!E13+HOL!E13+GR!E13+SC!E13+GT!E13+IJ!E13</f>
        <v>7</v>
      </c>
      <c r="F13" s="92">
        <f>PR!F13+ART!F13+LH!F13+MY!F13+MT!F13+VC!F13+CF!F13+SS!F13+CA!G13+CM!F13+LT!F13+HOL!F13+GR!F13+SC!F13+GT!F13+IJ!F13</f>
        <v>0</v>
      </c>
      <c r="G13" s="92">
        <f>PR!G13+ART!G13+LH!G13+MY!G13+MT!G13+VC!G13+CF!G13+SS!G13+CA!H13+CM!G13+LT!G13+HOL!G13+GR!G13+SC!G13+GT!G13+IJ!G13</f>
        <v>0</v>
      </c>
      <c r="H13" s="92">
        <f>PR!H13+ART!H13+LH!H13+MY!H13+MT!H13+VC!H13+CF!H13+SS!H13+CA!I13+CM!H13+LT!H13+HOL!H13+GR!H13+SC!H13+GT!H13+IJ!H13</f>
        <v>19</v>
      </c>
      <c r="I13" s="92">
        <f>PR!I13+ART!I13+LH!I13+MY!I13+MT!I13+VC!I13+CF!I13+SS!I13+CA!J13+CM!I13+LT!I13+HOL!I13+GR!I13+SC!I13+GT!I13+IJ!I13</f>
        <v>4</v>
      </c>
      <c r="J13" s="92">
        <f>PR!J13+ART!J13+LH!J13+MY!J13+MT!J13+VC!J13+CF!J13+SS!J13+CA!K13+CM!J13+LT!J13+HOL!J13+GR!J13+SC!J13+GT!J13+IJ!J13</f>
        <v>7</v>
      </c>
      <c r="K13" s="92">
        <f>PR!K13+ART!K13+LH!K13+MY!K13+MT!K13+VC!K13+CF!K13+SS!K13+CA!L13+CM!K13+LT!K13+HOL!K13+GR!K13+SC!K13+GT!K13+IJ!K13</f>
        <v>0</v>
      </c>
      <c r="L13" s="92">
        <f>PR!L13+ART!L13+LH!L13+MY!L13+MT!L13+VC!L13+CF!L13+SS!L13+CA!M13+CM!L13+LT!L13+HOL!L13+GR!L13+SC!L13+GT!L13+IJ!L13</f>
        <v>0</v>
      </c>
      <c r="M13" s="92">
        <f>PR!M13+ART!M13+LH!M13+MY!M13+MT!M13+VC!M13+CF!M13+SS!M13+CA!N13+CM!M13+LT!M13+HOL!M13+GR!M13+SC!M13+GT!M13+IJ!M13</f>
        <v>0</v>
      </c>
      <c r="N13" s="93">
        <f>PR!N13+ART!N13+LH!N13+MY!N13+MT!N13+VC!N13+CF!N13+SS!N13+CA!O13+CM!N13+LT!N13+HOL!N13+GR!N13+SC!N13+GT!N13+IJ!N13</f>
        <v>1</v>
      </c>
      <c r="O13" s="13">
        <f t="shared" si="2"/>
        <v>390</v>
      </c>
    </row>
    <row r="14" spans="1:15" x14ac:dyDescent="0.25">
      <c r="A14" s="39" t="s">
        <v>116</v>
      </c>
      <c r="B14" s="13">
        <f t="shared" si="0"/>
        <v>641</v>
      </c>
      <c r="C14" s="59">
        <f>PR!C14+ART!C14+LH!C14+MY!C14+MT!C14+VC!C14+CF!C14+SS!C14+CA!C14+CM!C14+LT!C14+HOL!C14+GR!C14+SC!C14+GT!C14+IJ!C14</f>
        <v>562</v>
      </c>
      <c r="D14" s="92">
        <f>PR!D14+ART!D14+LH!D14+MY!D14+MT!D14+VC!D14+CF!D14+SS!D14+CA!E14+CM!D14+LT!D14+HOL!D14+GR!D14+SC!D14+GT!D14+IJ!D14</f>
        <v>17</v>
      </c>
      <c r="E14" s="92">
        <f>PR!E14+ART!E14+LH!E14+MY!E14+MT!E14+VC!E14+CF!E14+SS!E14+CA!F14+CM!E14+LT!E14+HOL!E14+GR!E14+SC!E14+GT!E14+IJ!E14</f>
        <v>12</v>
      </c>
      <c r="F14" s="92">
        <f>PR!F14+ART!F14+LH!F14+MY!F14+MT!F14+VC!F14+CF!F14+SS!F14+CA!G14+CM!F14+LT!F14+HOL!F14+GR!F14+SC!F14+GT!F14+IJ!F14</f>
        <v>0</v>
      </c>
      <c r="G14" s="92">
        <f>PR!G14+ART!G14+LH!G14+MY!G14+MT!G14+VC!G14+CF!G14+SS!G14+CA!H14+CM!G14+LT!G14+HOL!G14+GR!G14+SC!G14+GT!G14+IJ!G14</f>
        <v>0</v>
      </c>
      <c r="H14" s="92">
        <f>PR!H14+ART!H14+LH!H14+MY!H14+MT!H14+VC!H14+CF!H14+SS!H14+CA!I14+CM!H14+LT!H14+HOL!H14+GR!H14+SC!H14+GT!H14+IJ!H14</f>
        <v>32</v>
      </c>
      <c r="I14" s="92">
        <f>PR!I14+ART!I14+LH!I14+MY!I14+MT!I14+VC!I14+CF!I14+SS!I14+CA!J14+CM!I14+LT!I14+HOL!I14+GR!I14+SC!I14+GT!I14+IJ!I14</f>
        <v>8</v>
      </c>
      <c r="J14" s="92">
        <f>PR!J14+ART!J14+LH!J14+MY!J14+MT!J14+VC!J14+CF!J14+SS!J14+CA!K14+CM!J14+LT!J14+HOL!J14+GR!J14+SC!J14+GT!J14+IJ!J14</f>
        <v>10</v>
      </c>
      <c r="K14" s="92">
        <f>PR!K14+ART!K14+LH!K14+MY!K14+MT!K14+VC!K14+CF!K14+SS!K14+CA!L14+CM!K14+LT!K14+HOL!K14+GR!K14+SC!K14+GT!K14+IJ!K14</f>
        <v>0</v>
      </c>
      <c r="L14" s="92">
        <f>PR!L14+ART!L14+LH!L14+MY!L14+MT!L14+VC!L14+CF!L14+SS!L14+CA!M14+CM!L14+LT!L14+HOL!L14+GR!L14+SC!L14+GT!L14+IJ!L14</f>
        <v>0</v>
      </c>
      <c r="M14" s="92">
        <f>PR!M14+ART!M14+LH!M14+MY!M14+MT!M14+VC!M14+CF!M14+SS!M14+CA!N14+CM!M14+LT!M14+HOL!M14+GR!M14+SC!M14+GT!M14+IJ!M14</f>
        <v>0</v>
      </c>
      <c r="N14" s="93">
        <f>PR!N14+ART!N14+LH!N14+MY!N14+MT!N14+VC!N14+CF!N14+SS!N14+CA!O14+CM!N14+LT!N14+HOL!N14+GR!N14+SC!N14+GT!N14+IJ!N14</f>
        <v>0</v>
      </c>
      <c r="O14" s="13">
        <f t="shared" si="2"/>
        <v>641</v>
      </c>
    </row>
    <row r="15" spans="1:15" x14ac:dyDescent="0.25">
      <c r="A15" s="39" t="s">
        <v>5</v>
      </c>
      <c r="B15" s="13">
        <f t="shared" si="0"/>
        <v>354</v>
      </c>
      <c r="C15" s="59">
        <f>PR!C15+ART!C15+LH!C15+MY!C15+MT!C15+VC!C15+CF!C15+SS!C15+CA!C15+CM!C15+LT!C15+HOL!C15+GR!C15+SC!C15+GT!C15+IJ!C15</f>
        <v>316</v>
      </c>
      <c r="D15" s="92">
        <f>PR!D15+ART!D15+LH!D15+MY!D15+MT!D15+VC!D15+CF!D15+SS!D15+CA!E15+CM!D15+LT!D15+HOL!D15+GR!D15+SC!D15+GT!D15+IJ!D15</f>
        <v>6</v>
      </c>
      <c r="E15" s="92">
        <f>PR!E15+ART!E15+LH!E15+MY!E15+MT!E15+VC!E15+CF!E15+SS!E15+CA!F15+CM!E15+LT!E15+HOL!E15+GR!E15+SC!E15+GT!E15+IJ!E15</f>
        <v>6</v>
      </c>
      <c r="F15" s="92">
        <f>PR!F15+ART!F15+LH!F15+MY!F15+MT!F15+VC!F15+CF!F15+SS!F15+CA!G15+CM!F15+LT!F15+HOL!F15+GR!F15+SC!F15+GT!F15+IJ!F15</f>
        <v>0</v>
      </c>
      <c r="G15" s="92">
        <f>PR!G15+ART!G15+LH!G15+MY!G15+MT!G15+VC!G15+CF!G15+SS!G15+CA!H15+CM!G15+LT!G15+HOL!G15+GR!G15+SC!G15+GT!G15+IJ!G15</f>
        <v>0</v>
      </c>
      <c r="H15" s="92">
        <f>PR!H15+ART!H15+LH!H15+MY!H15+MT!H15+VC!H15+CF!H15+SS!H15+CA!I15+CM!H15+LT!H15+HOL!H15+GR!H15+SC!H15+GT!H15+IJ!H15</f>
        <v>17</v>
      </c>
      <c r="I15" s="92">
        <f>PR!I15+ART!I15+LH!I15+MY!I15+MT!I15+VC!I15+CF!I15+SS!I15+CA!J15+CM!I15+LT!I15+HOL!I15+GR!I15+SC!I15+GT!I15+IJ!I15</f>
        <v>2</v>
      </c>
      <c r="J15" s="92">
        <f>PR!J15+ART!J15+LH!J15+MY!J15+MT!J15+VC!J15+CF!J15+SS!J15+CA!K15+CM!J15+LT!J15+HOL!J15+GR!J15+SC!J15+GT!J15+IJ!J15</f>
        <v>6</v>
      </c>
      <c r="K15" s="92">
        <f>PR!K15+ART!K15+LH!K15+MY!K15+MT!K15+VC!K15+CF!K15+SS!K15+CA!L15+CM!K15+LT!K15+HOL!K15+GR!K15+SC!K15+GT!K15+IJ!K15</f>
        <v>0</v>
      </c>
      <c r="L15" s="92">
        <f>PR!L15+ART!L15+LH!L15+MY!L15+MT!L15+VC!L15+CF!L15+SS!L15+CA!M15+CM!L15+LT!L15+HOL!L15+GR!L15+SC!L15+GT!L15+IJ!L15</f>
        <v>0</v>
      </c>
      <c r="M15" s="92">
        <f>PR!M15+ART!M15+LH!M15+MY!M15+MT!M15+VC!M15+CF!M15+SS!M15+CA!N15+CM!M15+LT!M15+HOL!M15+GR!M15+SC!M15+GT!M15+IJ!M15</f>
        <v>0</v>
      </c>
      <c r="N15" s="93">
        <f>PR!N15+ART!N15+LH!N15+MY!N15+MT!N15+VC!N15+CF!N15+SS!N15+CA!O15+CM!N15+LT!N15+HOL!N15+GR!N15+SC!N15+GT!N15+IJ!N15</f>
        <v>1</v>
      </c>
      <c r="O15" s="13">
        <f t="shared" si="2"/>
        <v>354</v>
      </c>
    </row>
    <row r="16" spans="1:15" x14ac:dyDescent="0.25">
      <c r="A16" s="39" t="s">
        <v>117</v>
      </c>
      <c r="B16" s="13">
        <f t="shared" si="0"/>
        <v>266</v>
      </c>
      <c r="C16" s="59">
        <f>PR!C16+ART!C16+LH!C16+MY!C16+MT!C16+VC!C16+CF!C16+SS!C16+CA!C16+CM!C16+LT!C16+HOL!C16+GR!C16+SC!C16+GT!C16+IJ!C16</f>
        <v>216</v>
      </c>
      <c r="D16" s="92">
        <f>PR!D16+ART!D16+LH!D16+MY!D16+MT!D16+VC!D16+CF!D16+SS!D16+CA!E16+CM!D16+LT!D16+HOL!D16+GR!D16+SC!D16+GT!D16+IJ!D16</f>
        <v>16</v>
      </c>
      <c r="E16" s="92">
        <f>PR!E16+ART!E16+LH!E16+MY!E16+MT!E16+VC!E16+CF!E16+SS!E16+CA!F16+CM!E16+LT!E16+HOL!E16+GR!E16+SC!E16+GT!E16+IJ!E16</f>
        <v>0</v>
      </c>
      <c r="F16" s="92">
        <f>PR!F16+ART!F16+LH!F16+MY!F16+MT!F16+VC!F16+CF!F16+SS!F16+CA!G16+CM!F16+LT!F16+HOL!F16+GR!F16+SC!F16+GT!F16+IJ!F16</f>
        <v>1</v>
      </c>
      <c r="G16" s="92">
        <f>PR!G16+ART!G16+LH!G16+MY!G16+MT!G16+VC!G16+CF!G16+SS!G16+CA!H16+CM!G16+LT!G16+HOL!G16+GR!G16+SC!G16+GT!G16+IJ!G16</f>
        <v>0</v>
      </c>
      <c r="H16" s="92">
        <f>PR!H16+ART!H16+LH!H16+MY!H16+MT!H16+VC!H16+CF!H16+SS!H16+CA!I16+CM!H16+LT!H16+HOL!H16+GR!H16+SC!H16+GT!H16+IJ!H16</f>
        <v>18</v>
      </c>
      <c r="I16" s="92">
        <f>PR!I16+ART!I16+LH!I16+MY!I16+MT!I16+VC!I16+CF!I16+SS!I16+CA!J16+CM!I16+LT!I16+HOL!I16+GR!I16+SC!I16+GT!I16+IJ!I16</f>
        <v>5</v>
      </c>
      <c r="J16" s="92">
        <f>PR!J16+ART!J16+LH!J16+MY!J16+MT!J16+VC!J16+CF!J16+SS!J16+CA!K16+CM!J16+LT!J16+HOL!J16+GR!J16+SC!J16+GT!J16+IJ!J16</f>
        <v>10</v>
      </c>
      <c r="K16" s="92">
        <f>PR!K16+ART!K16+LH!K16+MY!K16+MT!K16+VC!K16+CF!K16+SS!K16+CA!L16+CM!K16+LT!K16+HOL!K16+GR!K16+SC!K16+GT!K16+IJ!K16</f>
        <v>0</v>
      </c>
      <c r="L16" s="92">
        <f>PR!L16+ART!L16+LH!L16+MY!L16+MT!L16+VC!L16+CF!L16+SS!L16+CA!M16+CM!L16+LT!L16+HOL!L16+GR!L16+SC!L16+GT!L16+IJ!L16</f>
        <v>0</v>
      </c>
      <c r="M16" s="92">
        <f>PR!M16+ART!M16+LH!M16+MY!M16+MT!M16+VC!M16+CF!M16+SS!M16+CA!N16+CM!M16+LT!M16+HOL!M16+GR!M16+SC!M16+GT!M16+IJ!M16</f>
        <v>0</v>
      </c>
      <c r="N16" s="93">
        <f>PR!N16+ART!N16+LH!N16+MY!N16+MT!N16+VC!N16+CF!N16+SS!N16+CA!O16+CM!N16+LT!N16+HOL!N16+GR!N16+SC!N16+GT!N16+IJ!N16</f>
        <v>0</v>
      </c>
      <c r="O16" s="13">
        <f t="shared" si="2"/>
        <v>266</v>
      </c>
    </row>
    <row r="17" spans="1:15" x14ac:dyDescent="0.25">
      <c r="A17" s="39" t="s">
        <v>118</v>
      </c>
      <c r="B17" s="13">
        <f t="shared" si="0"/>
        <v>292</v>
      </c>
      <c r="C17" s="59">
        <f>PR!C17+ART!C17+LH!C17+MY!C17+MT!C17+VC!C17+CF!C17+SS!C17+CA!C17+CM!C17+LT!C17+HOL!C17+GR!C17+SC!C17+GT!C17+IJ!C17</f>
        <v>196</v>
      </c>
      <c r="D17" s="92">
        <f>PR!D17+ART!D17+LH!D17+MY!D17+MT!D17+VC!D17+CF!D17+SS!D17+CA!E17+CM!D17+LT!D17+HOL!D17+GR!D17+SC!D17+GT!D17+IJ!D17</f>
        <v>22</v>
      </c>
      <c r="E17" s="92">
        <f>PR!E17+ART!E17+LH!E17+MY!E17+MT!E17+VC!E17+CF!E17+SS!E17+CA!F17+CM!E17+LT!E17+HOL!E17+GR!E17+SC!E17+GT!E17+IJ!E17</f>
        <v>15</v>
      </c>
      <c r="F17" s="92">
        <f>PR!F17+ART!F17+LH!F17+MY!F17+MT!F17+VC!F17+CF!F17+SS!F17+CA!G17+CM!F17+LT!F17+HOL!F17+GR!F17+SC!F17+GT!F17+IJ!F17</f>
        <v>1</v>
      </c>
      <c r="G17" s="92">
        <f>PR!G17+ART!G17+LH!G17+MY!G17+MT!G17+VC!G17+CF!G17+SS!G17+CA!H17+CM!G17+LT!G17+HOL!G17+GR!G17+SC!G17+GT!G17+IJ!G17</f>
        <v>0</v>
      </c>
      <c r="H17" s="92">
        <f>PR!H17+ART!H17+LH!H17+MY!H17+MT!H17+VC!H17+CF!H17+SS!H17+CA!I17+CM!H17+LT!H17+HOL!H17+GR!H17+SC!H17+GT!H17+IJ!H17</f>
        <v>15</v>
      </c>
      <c r="I17" s="92">
        <f>PR!I17+ART!I17+LH!I17+MY!I17+MT!I17+VC!I17+CF!I17+SS!I17+CA!J17+CM!I17+LT!I17+HOL!I17+GR!I17+SC!I17+GT!I17+IJ!I17</f>
        <v>24</v>
      </c>
      <c r="J17" s="92">
        <f>PR!J17+ART!J17+LH!J17+MY!J17+MT!J17+VC!J17+CF!J17+SS!J17+CA!K17+CM!J17+LT!J17+HOL!J17+GR!J17+SC!J17+GT!J17+IJ!J17</f>
        <v>15</v>
      </c>
      <c r="K17" s="92">
        <f>PR!K17+ART!K17+LH!K17+MY!K17+MT!K17+VC!K17+CF!K17+SS!K17+CA!L17+CM!K17+LT!K17+HOL!K17+GR!K17+SC!K17+GT!K17+IJ!K17</f>
        <v>0</v>
      </c>
      <c r="L17" s="92">
        <f>PR!L17+ART!L17+LH!L17+MY!L17+MT!L17+VC!L17+CF!L17+SS!L17+CA!M17+CM!L17+LT!L17+HOL!L17+GR!L17+SC!L17+GT!L17+IJ!L17</f>
        <v>1</v>
      </c>
      <c r="M17" s="92">
        <f>PR!M17+ART!M17+LH!M17+MY!M17+MT!M17+VC!M17+CF!M17+SS!M17+CA!N17+CM!M17+LT!M17+HOL!M17+GR!M17+SC!M17+GT!M17+IJ!M17</f>
        <v>1</v>
      </c>
      <c r="N17" s="93">
        <f>PR!N17+ART!N17+LH!N17+MY!N17+MT!N17+VC!N17+CF!N17+SS!N17+CA!O17+CM!N17+LT!N17+HOL!N17+GR!N17+SC!N17+GT!N17+IJ!N17</f>
        <v>2</v>
      </c>
      <c r="O17" s="13">
        <f t="shared" si="2"/>
        <v>292</v>
      </c>
    </row>
    <row r="18" spans="1:15" x14ac:dyDescent="0.25">
      <c r="A18" s="39" t="s">
        <v>119</v>
      </c>
      <c r="B18" s="13">
        <f t="shared" si="0"/>
        <v>690</v>
      </c>
      <c r="C18" s="59">
        <f>PR!C18+ART!C18+LH!C18+MY!C18+MT!C18+VC!C18+CF!C18+SS!C18+CA!C18+CM!C18+LT!C18+HOL!C18+GR!C18+SC!C18+GT!C18+IJ!C18</f>
        <v>581</v>
      </c>
      <c r="D18" s="92">
        <f>PR!D18+ART!D18+LH!D18+MY!D18+MT!D18+VC!D18+CF!D18+SS!D18+CA!E18+CM!D18+LT!D18+HOL!D18+GR!D18+SC!D18+GT!D18+IJ!D18</f>
        <v>17</v>
      </c>
      <c r="E18" s="92">
        <f>PR!E18+ART!E18+LH!E18+MY!E18+MT!E18+VC!E18+CF!E18+SS!E18+CA!F18+CM!E18+LT!E18+HOL!E18+GR!E18+SC!E18+GT!E18+IJ!E18</f>
        <v>24</v>
      </c>
      <c r="F18" s="92">
        <f>PR!F18+ART!F18+LH!F18+MY!F18+MT!F18+VC!F18+CF!F18+SS!F18+CA!G18+CM!F18+LT!F18+HOL!F18+GR!F18+SC!F18+GT!F18+IJ!F18</f>
        <v>1</v>
      </c>
      <c r="G18" s="92">
        <f>PR!G18+ART!G18+LH!G18+MY!G18+MT!G18+VC!G18+CF!G18+SS!G18+CA!H18+CM!G18+LT!G18+HOL!G18+GR!G18+SC!G18+GT!G18+IJ!G18</f>
        <v>0</v>
      </c>
      <c r="H18" s="92">
        <f>PR!H18+ART!H18+LH!H18+MY!H18+MT!H18+VC!H18+CF!H18+SS!H18+CA!I18+CM!H18+LT!H18+HOL!H18+GR!H18+SC!H18+GT!H18+IJ!H18</f>
        <v>26</v>
      </c>
      <c r="I18" s="92">
        <f>PR!I18+ART!I18+LH!I18+MY!I18+MT!I18+VC!I18+CF!I18+SS!I18+CA!J18+CM!I18+LT!I18+HOL!I18+GR!I18+SC!I18+GT!I18+IJ!I18</f>
        <v>26</v>
      </c>
      <c r="J18" s="92">
        <f>PR!J18+ART!J18+LH!J18+MY!J18+MT!J18+VC!J18+CF!J18+SS!J18+CA!K18+CM!J18+LT!J18+HOL!J18+GR!J18+SC!J18+GT!J18+IJ!J18</f>
        <v>12</v>
      </c>
      <c r="K18" s="92">
        <f>PR!K18+ART!K18+LH!K18+MY!K18+MT!K18+VC!K18+CF!K18+SS!K18+CA!L18+CM!K18+LT!K18+HOL!K18+GR!K18+SC!K18+GT!K18+IJ!K18</f>
        <v>0</v>
      </c>
      <c r="L18" s="92">
        <f>PR!L18+ART!L18+LH!L18+MY!L18+MT!L18+VC!L18+CF!L18+SS!L18+CA!M18+CM!L18+LT!L18+HOL!L18+GR!L18+SC!L18+GT!L18+IJ!L18</f>
        <v>1</v>
      </c>
      <c r="M18" s="92">
        <f>PR!M18+ART!M18+LH!M18+MY!M18+MT!M18+VC!M18+CF!M18+SS!M18+CA!N18+CM!M18+LT!M18+HOL!M18+GR!M18+SC!M18+GT!M18+IJ!M18</f>
        <v>1</v>
      </c>
      <c r="N18" s="93">
        <f>PR!N18+ART!N18+LH!N18+MY!N18+MT!N18+VC!N18+CF!N18+SS!N18+CA!O18+CM!N18+LT!N18+HOL!N18+GR!N18+SC!N18+GT!N18+IJ!N18</f>
        <v>1</v>
      </c>
      <c r="O18" s="13">
        <f t="shared" si="2"/>
        <v>690</v>
      </c>
    </row>
    <row r="19" spans="1:15" x14ac:dyDescent="0.25">
      <c r="A19" s="39" t="s">
        <v>120</v>
      </c>
      <c r="B19" s="13">
        <f t="shared" si="0"/>
        <v>659</v>
      </c>
      <c r="C19" s="59">
        <f>PR!C19+ART!C19+LH!C19+MY!C19+MT!C19+VC!C19+CF!C19+SS!C19+CA!C19+CM!C19+LT!C19+HOL!C19+GR!C19+SC!C19+GT!C19+IJ!C19</f>
        <v>566</v>
      </c>
      <c r="D19" s="92">
        <f>PR!D19+ART!D19+LH!D19+MY!D19+MT!D19+VC!D19+CF!D19+SS!D19+CA!E19+CM!D19+LT!D19+HOL!D19+GR!D19+SC!D19+GT!D19+IJ!D19</f>
        <v>23</v>
      </c>
      <c r="E19" s="92">
        <f>PR!E19+ART!E19+LH!E19+MY!E19+MT!E19+VC!E19+CF!E19+SS!E19+CA!F19+CM!E19+LT!E19+HOL!E19+GR!E19+SC!E19+GT!E19+IJ!E19</f>
        <v>22</v>
      </c>
      <c r="F19" s="92">
        <f>PR!F19+ART!F19+LH!F19+MY!F19+MT!F19+VC!F19+CF!F19+SS!F19+CA!G19+CM!F19+LT!F19+HOL!F19+GR!F19+SC!F19+GT!F19+IJ!F19</f>
        <v>2</v>
      </c>
      <c r="G19" s="92">
        <f>PR!G19+ART!G19+LH!G19+MY!G19+MT!G19+VC!G19+CF!G19+SS!G19+CA!H19+CM!G19+LT!G19+HOL!G19+GR!G19+SC!G19+GT!G19+IJ!G19</f>
        <v>0</v>
      </c>
      <c r="H19" s="92">
        <f>PR!H19+ART!H19+LH!H19+MY!H19+MT!H19+VC!H19+CF!H19+SS!H19+CA!I19+CM!H19+LT!H19+HOL!H19+GR!H19+SC!H19+GT!H19+IJ!H19</f>
        <v>27</v>
      </c>
      <c r="I19" s="92">
        <f>PR!I19+ART!I19+LH!I19+MY!I19+MT!I19+VC!I19+CF!I19+SS!I19+CA!J19+CM!I19+LT!I19+HOL!I19+GR!I19+SC!I19+GT!I19+IJ!I19</f>
        <v>6</v>
      </c>
      <c r="J19" s="92">
        <f>PR!J19+ART!J19+LH!J19+MY!J19+MT!J19+VC!J19+CF!J19+SS!J19+CA!K19+CM!J19+LT!J19+HOL!J19+GR!J19+SC!J19+GT!J19+IJ!J19</f>
        <v>10</v>
      </c>
      <c r="K19" s="92">
        <f>PR!K19+ART!K19+LH!K19+MY!K19+MT!K19+VC!K19+CF!K19+SS!K19+CA!L19+CM!K19+LT!K19+HOL!K19+GR!K19+SC!K19+GT!K19+IJ!K19</f>
        <v>0</v>
      </c>
      <c r="L19" s="92">
        <f>PR!L19+ART!L19+LH!L19+MY!L19+MT!L19+VC!L19+CF!L19+SS!L19+CA!M19+CM!L19+LT!L19+HOL!L19+GR!L19+SC!L19+GT!L19+IJ!L19</f>
        <v>0</v>
      </c>
      <c r="M19" s="92">
        <f>PR!M19+ART!M19+LH!M19+MY!M19+MT!M19+VC!M19+CF!M19+SS!M19+CA!N19+CM!M19+LT!M19+HOL!M19+GR!M19+SC!M19+GT!M19+IJ!M19</f>
        <v>0</v>
      </c>
      <c r="N19" s="93">
        <f>PR!N19+ART!N19+LH!N19+MY!N19+MT!N19+VC!N19+CF!N19+SS!N19+CA!O19+CM!N19+LT!N19+HOL!N19+GR!N19+SC!N19+GT!N19+IJ!N19</f>
        <v>3</v>
      </c>
      <c r="O19" s="13">
        <f t="shared" si="2"/>
        <v>659</v>
      </c>
    </row>
    <row r="20" spans="1:15" x14ac:dyDescent="0.25">
      <c r="A20" s="39" t="s">
        <v>380</v>
      </c>
      <c r="B20" s="13">
        <f t="shared" si="0"/>
        <v>287</v>
      </c>
      <c r="C20" s="59">
        <f>PR!C20+ART!C20+LH!C20+MY!C20+MT!C20+VC!C20+CF!C20+SS!C20+CA!C20+CM!C20+LT!C20+HOL!C20+GR!C20+SC!C20+GT!C20+IJ!C20</f>
        <v>246</v>
      </c>
      <c r="D20" s="92">
        <f>PR!D20+ART!D20+LH!D20+MY!D20+MT!D20+VC!D20+CF!D20+SS!D20+CA!E20+CM!D20+LT!D20+HOL!D20+GR!D20+SC!D20+GT!D20+IJ!D20</f>
        <v>10</v>
      </c>
      <c r="E20" s="92">
        <f>PR!E20+ART!E20+LH!E20+MY!E20+MT!E20+VC!E20+CF!E20+SS!E20+CA!F20+CM!E20+LT!E20+HOL!E20+GR!E20+SC!E20+GT!E20+IJ!E20</f>
        <v>6</v>
      </c>
      <c r="F20" s="92">
        <f>PR!F20+ART!F20+LH!F20+MY!F20+MT!F20+VC!F20+CF!F20+SS!F20+CA!G20+CM!F20+LT!F20+HOL!F20+GR!F20+SC!F20+GT!F20+IJ!F20</f>
        <v>1</v>
      </c>
      <c r="G20" s="92">
        <f>PR!G20+ART!G20+LH!G20+MY!G20+MT!G20+VC!G20+CF!G20+SS!G20+CA!H20+CM!G20+LT!G20+HOL!G20+GR!G20+SC!G20+GT!G20+IJ!G20</f>
        <v>0</v>
      </c>
      <c r="H20" s="92">
        <f>PR!H20+ART!H20+LH!H20+MY!H20+MT!H20+VC!H20+CF!H20+SS!H20+CA!I20+CM!H20+LT!H20+HOL!H20+GR!H20+SC!H20+GT!H20+IJ!H20</f>
        <v>19</v>
      </c>
      <c r="I20" s="92">
        <f>PR!I20+ART!I20+LH!I20+MY!I20+MT!I20+VC!I20+CF!I20+SS!I20+CA!J20+CM!I20+LT!I20+HOL!I20+GR!I20+SC!I20+GT!I20+IJ!I20</f>
        <v>0</v>
      </c>
      <c r="J20" s="92">
        <f>PR!J20+ART!J20+LH!J20+MY!J20+MT!J20+VC!J20+CF!J20+SS!J20+CA!K20+CM!J20+LT!J20+HOL!J20+GR!J20+SC!J20+GT!J20+IJ!J20</f>
        <v>3</v>
      </c>
      <c r="K20" s="92">
        <f>PR!K20+ART!K20+LH!K20+MY!K20+MT!K20+VC!K20+CF!K20+SS!K20+CA!L20+CM!K20+LT!K20+HOL!K20+GR!K20+SC!K20+GT!K20+IJ!K20</f>
        <v>0</v>
      </c>
      <c r="L20" s="92">
        <f>PR!L20+ART!L20+LH!L20+MY!L20+MT!L20+VC!L20+CF!L20+SS!L20+CA!M20+CM!L20+LT!L20+HOL!L20+GR!L20+SC!L20+GT!L20+IJ!L20</f>
        <v>0</v>
      </c>
      <c r="M20" s="92">
        <f>PR!M20+ART!M20+LH!M20+MY!M20+MT!M20+VC!M20+CF!M20+SS!M20+CA!N20+CM!M20+LT!M20+HOL!M20+GR!M20+SC!M20+GT!M20+IJ!M20</f>
        <v>1</v>
      </c>
      <c r="N20" s="93">
        <f>PR!N20+ART!N20+LH!N20+MY!N20+MT!N20+VC!N20+CF!N20+SS!N20+CA!O20+CM!N20+LT!N20+HOL!N20+GR!N20+SC!N20+GT!N20+IJ!N20</f>
        <v>1</v>
      </c>
      <c r="O20" s="13">
        <f t="shared" si="2"/>
        <v>287</v>
      </c>
    </row>
    <row r="21" spans="1:15" x14ac:dyDescent="0.25">
      <c r="A21" s="39" t="s">
        <v>121</v>
      </c>
      <c r="B21" s="13">
        <f t="shared" si="0"/>
        <v>272</v>
      </c>
      <c r="C21" s="59">
        <f>PR!C21+ART!C21+LH!C21+MY!C21+MT!C21+VC!C21+CF!C21+SS!C21+CA!C21+CM!C21+LT!C21+HOL!C21+GR!C21+SC!C21+GT!C21+IJ!C21</f>
        <v>219</v>
      </c>
      <c r="D21" s="92">
        <f>PR!D21+ART!D21+LH!D21+MY!D21+MT!D21+VC!D21+CF!D21+SS!D21+CA!E21+CM!D21+LT!D21+HOL!D21+GR!D21+SC!D21+GT!D21+IJ!D21</f>
        <v>24</v>
      </c>
      <c r="E21" s="92">
        <f>PR!E21+ART!E21+LH!E21+MY!E21+MT!E21+VC!E21+CF!E21+SS!E21+CA!F21+CM!E21+LT!E21+HOL!E21+GR!E21+SC!E21+GT!E21+IJ!E21</f>
        <v>5</v>
      </c>
      <c r="F21" s="92">
        <f>PR!F21+ART!F21+LH!F21+MY!F21+MT!F21+VC!F21+CF!F21+SS!F21+CA!G21+CM!F21+LT!F21+HOL!F21+GR!F21+SC!F21+GT!F21+IJ!F21</f>
        <v>0</v>
      </c>
      <c r="G21" s="92">
        <f>PR!G21+ART!G21+LH!G21+MY!G21+MT!G21+VC!G21+CF!G21+SS!G21+CA!H21+CM!G21+LT!G21+HOL!G21+GR!G21+SC!G21+GT!G21+IJ!G21</f>
        <v>0</v>
      </c>
      <c r="H21" s="92">
        <f>PR!H21+ART!H21+LH!H21+MY!H21+MT!H21+VC!H21+CF!H21+SS!H21+CA!I21+CM!H21+LT!H21+HOL!H21+GR!H21+SC!H21+GT!H21+IJ!H21</f>
        <v>20</v>
      </c>
      <c r="I21" s="92">
        <f>PR!I21+ART!I21+LH!I21+MY!I21+MT!I21+VC!I21+CF!I21+SS!I21+CA!J21+CM!I21+LT!I21+HOL!I21+GR!I21+SC!I21+GT!I21+IJ!I21</f>
        <v>0</v>
      </c>
      <c r="J21" s="92">
        <f>PR!J21+ART!J21+LH!J21+MY!J21+MT!J21+VC!J21+CF!J21+SS!J21+CA!K21+CM!J21+LT!J21+HOL!J21+GR!J21+SC!J21+GT!J21+IJ!J21</f>
        <v>4</v>
      </c>
      <c r="K21" s="92">
        <f>PR!K21+ART!K21+LH!K21+MY!K21+MT!K21+VC!K21+CF!K21+SS!K21+CA!L21+CM!K21+LT!K21+HOL!K21+GR!K21+SC!K21+GT!K21+IJ!K21</f>
        <v>0</v>
      </c>
      <c r="L21" s="92">
        <f>PR!L21+ART!L21+LH!L21+MY!L21+MT!L21+VC!L21+CF!L21+SS!L21+CA!M21+CM!L21+LT!L21+HOL!L21+GR!L21+SC!L21+GT!L21+IJ!L21</f>
        <v>0</v>
      </c>
      <c r="M21" s="92">
        <f>PR!M21+ART!M21+LH!M21+MY!M21+MT!M21+VC!M21+CF!M21+SS!M21+CA!N21+CM!M21+LT!M21+HOL!M21+GR!M21+SC!M21+GT!M21+IJ!M21</f>
        <v>0</v>
      </c>
      <c r="N21" s="93">
        <f>PR!N21+ART!N21+LH!N21+MY!N21+MT!N21+VC!N21+CF!N21+SS!N21+CA!O21+CM!N21+LT!N21+HOL!N21+GR!N21+SC!N21+GT!N21+IJ!N21</f>
        <v>0</v>
      </c>
      <c r="O21" s="13">
        <f t="shared" si="2"/>
        <v>272</v>
      </c>
    </row>
    <row r="22" spans="1:15" x14ac:dyDescent="0.25">
      <c r="A22" s="39" t="s">
        <v>122</v>
      </c>
      <c r="B22" s="13">
        <f t="shared" si="0"/>
        <v>476</v>
      </c>
      <c r="C22" s="59">
        <f>PR!C22+ART!C22+LH!C22+MY!C22+MT!C22+VC!C22+CF!C22+SS!C22+CA!C22+CM!C22+LT!C22+HOL!C22+GR!C22+SC!C22+GT!C22+IJ!C22</f>
        <v>411</v>
      </c>
      <c r="D22" s="92">
        <f>PR!D22+ART!D22+LH!D22+MY!D22+MT!D22+VC!D22+CF!D22+SS!D22+CA!E22+CM!D22+LT!D22+HOL!D22+GR!D22+SC!D22+GT!D22+IJ!D22</f>
        <v>25</v>
      </c>
      <c r="E22" s="92">
        <f>PR!E22+ART!E22+LH!E22+MY!E22+MT!E22+VC!E22+CF!E22+SS!E22+CA!F22+CM!E22+LT!E22+HOL!E22+GR!E22+SC!E22+GT!E22+IJ!E22</f>
        <v>12</v>
      </c>
      <c r="F22" s="92">
        <f>PR!F22+ART!F22+LH!F22+MY!F22+MT!F22+VC!F22+CF!F22+SS!F22+CA!G22+CM!F22+LT!F22+HOL!F22+GR!F22+SC!F22+GT!F22+IJ!F22</f>
        <v>1</v>
      </c>
      <c r="G22" s="92">
        <f>PR!G22+ART!G22+LH!G22+MY!G22+MT!G22+VC!G22+CF!G22+SS!G22+CA!H22+CM!G22+LT!G22+HOL!G22+GR!G22+SC!G22+GT!G22+IJ!G22</f>
        <v>0</v>
      </c>
      <c r="H22" s="92">
        <f>PR!H22+ART!H22+LH!H22+MY!H22+MT!H22+VC!H22+CF!H22+SS!H22+CA!I22+CM!H22+LT!H22+HOL!H22+GR!H22+SC!H22+GT!H22+IJ!H22</f>
        <v>23</v>
      </c>
      <c r="I22" s="92">
        <f>PR!I22+ART!I22+LH!I22+MY!I22+MT!I22+VC!I22+CF!I22+SS!I22+CA!J22+CM!I22+LT!I22+HOL!I22+GR!I22+SC!I22+GT!I22+IJ!I22</f>
        <v>0</v>
      </c>
      <c r="J22" s="92">
        <f>PR!J22+ART!J22+LH!J22+MY!J22+MT!J22+VC!J22+CF!J22+SS!J22+CA!K22+CM!J22+LT!J22+HOL!J22+GR!J22+SC!J22+GT!J22+IJ!J22</f>
        <v>4</v>
      </c>
      <c r="K22" s="92">
        <f>PR!K22+ART!K22+LH!K22+MY!K22+MT!K22+VC!K22+CF!K22+SS!K22+CA!L22+CM!K22+LT!K22+HOL!K22+GR!K22+SC!K22+GT!K22+IJ!K22</f>
        <v>0</v>
      </c>
      <c r="L22" s="92">
        <f>PR!L22+ART!L22+LH!L22+MY!L22+MT!L22+VC!L22+CF!L22+SS!L22+CA!M22+CM!L22+LT!L22+HOL!L22+GR!L22+SC!L22+GT!L22+IJ!L22</f>
        <v>0</v>
      </c>
      <c r="M22" s="92">
        <f>PR!M22+ART!M22+LH!M22+MY!M22+MT!M22+VC!M22+CF!M22+SS!M22+CA!N22+CM!M22+LT!M22+HOL!M22+GR!M22+SC!M22+GT!M22+IJ!M22</f>
        <v>0</v>
      </c>
      <c r="N22" s="93">
        <f>PR!N22+ART!N22+LH!N22+MY!N22+MT!N22+VC!N22+CF!N22+SS!N22+CA!O22+CM!N22+LT!N22+HOL!N22+GR!N22+SC!N22+GT!N22+IJ!N22</f>
        <v>0</v>
      </c>
      <c r="O22" s="13">
        <f t="shared" si="2"/>
        <v>476</v>
      </c>
    </row>
    <row r="23" spans="1:15" x14ac:dyDescent="0.25">
      <c r="A23" s="39" t="s">
        <v>7</v>
      </c>
      <c r="B23" s="13">
        <f t="shared" si="0"/>
        <v>92</v>
      </c>
      <c r="C23" s="59">
        <f>PR!C23+ART!C23+LH!C23+MY!C23+MT!C23+VC!C23+CF!C23+SS!C23+CA!C23+CM!C23+LT!C23+HOL!C23+GR!C23+SC!C23+GT!C23+IJ!C23</f>
        <v>68</v>
      </c>
      <c r="D23" s="92">
        <f>PR!D23+ART!D23+LH!D23+MY!D23+MT!D23+VC!D23+CF!D23+SS!D23+CA!E23+CM!D23+LT!D23+HOL!D23+GR!D23+SC!D23+GT!D23+IJ!D23</f>
        <v>4</v>
      </c>
      <c r="E23" s="92">
        <f>PR!E23+ART!E23+LH!E23+MY!E23+MT!E23+VC!E23+CF!E23+SS!E23+CA!F23+CM!E23+LT!E23+HOL!E23+GR!E23+SC!E23+GT!E23+IJ!E23</f>
        <v>6</v>
      </c>
      <c r="F23" s="92">
        <f>PR!F23+ART!F23+LH!F23+MY!F23+MT!F23+VC!F23+CF!F23+SS!F23+CA!G23+CM!F23+LT!F23+HOL!F23+GR!F23+SC!F23+GT!F23+IJ!F23</f>
        <v>0</v>
      </c>
      <c r="G23" s="92">
        <f>PR!G23+ART!G23+LH!G23+MY!G23+MT!G23+VC!G23+CF!G23+SS!G23+CA!H23+CM!G23+LT!G23+HOL!G23+GR!G23+SC!G23+GT!G23+IJ!G23</f>
        <v>0</v>
      </c>
      <c r="H23" s="92">
        <f>PR!H23+ART!H23+LH!H23+MY!H23+MT!H23+VC!H23+CF!H23+SS!H23+CA!I23+CM!H23+LT!H23+HOL!H23+GR!H23+SC!H23+GT!H23+IJ!H23</f>
        <v>13</v>
      </c>
      <c r="I23" s="92">
        <f>PR!I23+ART!I23+LH!I23+MY!I23+MT!I23+VC!I23+CF!I23+SS!I23+CA!J23+CM!I23+LT!I23+HOL!I23+GR!I23+SC!I23+GT!I23+IJ!I23</f>
        <v>0</v>
      </c>
      <c r="J23" s="92">
        <f>PR!J23+ART!J23+LH!J23+MY!J23+MT!J23+VC!J23+CF!J23+SS!J23+CA!K23+CM!J23+LT!J23+HOL!J23+GR!J23+SC!J23+GT!J23+IJ!J23</f>
        <v>0</v>
      </c>
      <c r="K23" s="92">
        <f>PR!K23+ART!K23+LH!K23+MY!K23+MT!K23+VC!K23+CF!K23+SS!K23+CA!L23+CM!K23+LT!K23+HOL!K23+GR!K23+SC!K23+GT!K23+IJ!K23</f>
        <v>0</v>
      </c>
      <c r="L23" s="92">
        <f>PR!L23+ART!L23+LH!L23+MY!L23+MT!L23+VC!L23+CF!L23+SS!L23+CA!M23+CM!L23+LT!L23+HOL!L23+GR!L23+SC!L23+GT!L23+IJ!L23</f>
        <v>0</v>
      </c>
      <c r="M23" s="92">
        <f>PR!M23+ART!M23+LH!M23+MY!M23+MT!M23+VC!M23+CF!M23+SS!M23+CA!N23+CM!M23+LT!M23+HOL!M23+GR!M23+SC!M23+GT!M23+IJ!M23</f>
        <v>0</v>
      </c>
      <c r="N23" s="93">
        <f>PR!N23+ART!N23+LH!N23+MY!N23+MT!N23+VC!N23+CF!N23+SS!N23+CA!O23+CM!N23+LT!N23+HOL!N23+GR!N23+SC!N23+GT!N23+IJ!N23</f>
        <v>1</v>
      </c>
      <c r="O23" s="13">
        <f t="shared" si="2"/>
        <v>92</v>
      </c>
    </row>
    <row r="24" spans="1:15" ht="15.75" customHeight="1" x14ac:dyDescent="0.25">
      <c r="A24" s="39" t="s">
        <v>417</v>
      </c>
      <c r="B24" s="13">
        <f t="shared" si="0"/>
        <v>35</v>
      </c>
      <c r="C24" s="59">
        <f>PR!C24+ART!C24+LH!C24+MY!C24+MT!C24+VC!C24+CF!C24+SS!C24+CA!C24+CM!C24+LT!C24+HOL!C24+GR!C24+SC!C24+GT!C24+IJ!C24</f>
        <v>33</v>
      </c>
      <c r="D24" s="92">
        <f>PR!D24+ART!D24+LH!D24+MY!D24+MT!D24+VC!D24+CF!D24+SS!D24+CA!E24+CM!D24+LT!D24+HOL!D24+GR!D24+SC!D24+GT!D24+IJ!D24</f>
        <v>0</v>
      </c>
      <c r="E24" s="92">
        <f>PR!E24+ART!E24+LH!E24+MY!E24+MT!E24+VC!E24+CF!E24+SS!E24+CA!F24+CM!E24+LT!E24+HOL!E24+GR!E24+SC!E24+GT!E24+IJ!E24</f>
        <v>0</v>
      </c>
      <c r="F24" s="92">
        <f>PR!F24+ART!F24+LH!F24+MY!F24+MT!F24+VC!F24+CF!F24+SS!F24+CA!G24+CM!F24+LT!F24+HOL!F24+GR!F24+SC!F24+GT!F24+IJ!F24</f>
        <v>0</v>
      </c>
      <c r="G24" s="92">
        <f>PR!G24+ART!G24+LH!G24+MY!G24+MT!G24+VC!G24+CF!G24+SS!G24+CA!H24+CM!G24+LT!G24+HOL!G24+GR!G24+SC!G24+GT!G24+IJ!G24</f>
        <v>0</v>
      </c>
      <c r="H24" s="92">
        <f>PR!H24+ART!H24+LH!H24+MY!H24+MT!H24+VC!H24+CF!H24+SS!H24+CA!I24+CM!H24+LT!H24+HOL!H24+GR!H24+SC!H24+GT!H24+IJ!H24</f>
        <v>2</v>
      </c>
      <c r="I24" s="92">
        <f>PR!I24+ART!I24+LH!I24+MY!I24+MT!I24+VC!I24+CF!I24+SS!I24+CA!J24+CM!I24+LT!I24+HOL!I24+GR!I24+SC!I24+GT!I24+IJ!I24</f>
        <v>0</v>
      </c>
      <c r="J24" s="92">
        <f>PR!J24+ART!J24+LH!J24+MY!J24+MT!J24+VC!J24+CF!J24+SS!J24+CA!K24+CM!J24+LT!J24+HOL!J24+GR!J24+SC!J24+GT!J24+IJ!J24</f>
        <v>0</v>
      </c>
      <c r="K24" s="92">
        <f>PR!K24+ART!K24+LH!K24+MY!K24+MT!K24+VC!K24+CF!K24+SS!K24+CA!L24+CM!K24+LT!K24+HOL!K24+GR!K24+SC!K24+GT!K24+IJ!K24</f>
        <v>0</v>
      </c>
      <c r="L24" s="92">
        <f>PR!L24+ART!L24+LH!L24+MY!L24+MT!L24+VC!L24+CF!L24+SS!L24+CA!M24+CM!L24+LT!L24+HOL!L24+GR!L24+SC!L24+GT!L24+IJ!L24</f>
        <v>0</v>
      </c>
      <c r="M24" s="92">
        <f>PR!M24+ART!M24+LH!M24+MY!M24+MT!M24+VC!M24+CF!M24+SS!M24+CA!N24+CM!M24+LT!M24+HOL!M24+GR!M24+SC!M24+GT!M24+IJ!M24</f>
        <v>0</v>
      </c>
      <c r="N24" s="93">
        <f>PR!N24+ART!N24+LH!N24+MY!N24+MT!N24+VC!N24+CF!N24+SS!N24+CA!O24+CM!N24+LT!N24+HOL!N24+GR!N24+SC!N24+GT!N24+IJ!N24</f>
        <v>0</v>
      </c>
      <c r="O24" s="13">
        <f t="shared" si="2"/>
        <v>35</v>
      </c>
    </row>
    <row r="25" spans="1:15" x14ac:dyDescent="0.25">
      <c r="A25" s="39" t="s">
        <v>123</v>
      </c>
      <c r="B25" s="13">
        <f t="shared" si="0"/>
        <v>45</v>
      </c>
      <c r="C25" s="59">
        <f>PR!C25+ART!C25+LH!C25+MY!C25+MT!C25+VC!C25+CF!C25+SS!C25+CA!C25+CM!C25+LT!C25+HOL!C25+GR!C25+SC!C25+GT!C25+IJ!C25</f>
        <v>40</v>
      </c>
      <c r="D25" s="92">
        <f>PR!D25+ART!D25+LH!D25+MY!D25+MT!D25+VC!D25+CF!D25+SS!D25+CA!E25+CM!D25+LT!D25+HOL!D25+GR!D25+SC!D25+GT!D25+IJ!D25</f>
        <v>0</v>
      </c>
      <c r="E25" s="92">
        <f>PR!E25+ART!E25+LH!E25+MY!E25+MT!E25+VC!E25+CF!E25+SS!E25+CA!F25+CM!E25+LT!E25+HOL!E25+GR!E25+SC!E25+GT!E25+IJ!E25</f>
        <v>0</v>
      </c>
      <c r="F25" s="92">
        <f>PR!F25+ART!F25+LH!F25+MY!F25+MT!F25+VC!F25+CF!F25+SS!F25+CA!G25+CM!F25+LT!F25+HOL!F25+GR!F25+SC!F25+GT!F25+IJ!F25</f>
        <v>0</v>
      </c>
      <c r="G25" s="92">
        <f>PR!G25+ART!G25+LH!G25+MY!G25+MT!G25+VC!G25+CF!G25+SS!G25+CA!H25+CM!G25+LT!G25+HOL!G25+GR!G25+SC!G25+GT!G25+IJ!G25</f>
        <v>0</v>
      </c>
      <c r="H25" s="92">
        <f>PR!H25+ART!H25+LH!H25+MY!H25+MT!H25+VC!H25+CF!H25+SS!H25+CA!I25+CM!H25+LT!H25+HOL!H25+GR!H25+SC!H25+GT!H25+IJ!H25</f>
        <v>5</v>
      </c>
      <c r="I25" s="92">
        <f>PR!I25+ART!I25+LH!I25+MY!I25+MT!I25+VC!I25+CF!I25+SS!I25+CA!J25+CM!I25+LT!I25+HOL!I25+GR!I25+SC!I25+GT!I25+IJ!I25</f>
        <v>0</v>
      </c>
      <c r="J25" s="92">
        <f>PR!J25+ART!J25+LH!J25+MY!J25+MT!J25+VC!J25+CF!J25+SS!J25+CA!K25+CM!J25+LT!J25+HOL!J25+GR!J25+SC!J25+GT!J25+IJ!J25</f>
        <v>0</v>
      </c>
      <c r="K25" s="92">
        <f>PR!K25+ART!K25+LH!K25+MY!K25+MT!K25+VC!K25+CF!K25+SS!K25+CA!L25+CM!K25+LT!K25+HOL!K25+GR!K25+SC!K25+GT!K25+IJ!K25</f>
        <v>0</v>
      </c>
      <c r="L25" s="92">
        <f>PR!L25+ART!L25+LH!L25+MY!L25+MT!L25+VC!L25+CF!L25+SS!L25+CA!M25+CM!L25+LT!L25+HOL!L25+GR!L25+SC!L25+GT!L25+IJ!L25</f>
        <v>0</v>
      </c>
      <c r="M25" s="92">
        <f>PR!M25+ART!M25+LH!M25+MY!M25+MT!M25+VC!M25+CF!M25+SS!M25+CA!N25+CM!M25+LT!M25+HOL!M25+GR!M25+SC!M25+GT!M25+IJ!M25</f>
        <v>0</v>
      </c>
      <c r="N25" s="93">
        <f>PR!N25+ART!N25+LH!N25+MY!N25+MT!N25+VC!N25+CF!N25+SS!N25+CA!O25+CM!N25+LT!N25+HOL!N25+GR!N25+SC!N25+GT!N25+IJ!N25</f>
        <v>0</v>
      </c>
      <c r="O25" s="13">
        <f t="shared" si="2"/>
        <v>45</v>
      </c>
    </row>
    <row r="26" spans="1:15" ht="15.75" customHeight="1" x14ac:dyDescent="0.25">
      <c r="A26" s="39" t="s">
        <v>9</v>
      </c>
      <c r="B26" s="13">
        <f t="shared" si="0"/>
        <v>800</v>
      </c>
      <c r="C26" s="59">
        <f>PR!C26+ART!C26+LH!C26+MY!C26+MT!C26+VC!C26+CF!C26+SS!C26+CA!C26+CM!C26+LT!C26+HOL!C26+GR!C26+SC!C26+GT!C26+IJ!C26</f>
        <v>678</v>
      </c>
      <c r="D26" s="92">
        <f>PR!D26+ART!D26+LH!D26+MY!D26+MT!D26+VC!D26+CF!D26+SS!D26+CA!E26+CM!D26+LT!D26+HOL!D26+GR!D26+SC!D26+GT!D26+IJ!D26</f>
        <v>12</v>
      </c>
      <c r="E26" s="92">
        <f>PR!E26+ART!E26+LH!E26+MY!E26+MT!E26+VC!E26+CF!E26+SS!E26+CA!F26+CM!E26+LT!E26+HOL!E26+GR!E26+SC!E26+GT!E26+IJ!E26</f>
        <v>4</v>
      </c>
      <c r="F26" s="92">
        <f>PR!F26+ART!F26+LH!F26+MY!F26+MT!F26+VC!F26+CF!F26+SS!F26+CA!G26+CM!F26+LT!F26+HOL!F26+GR!F26+SC!F26+GT!F26+IJ!F26</f>
        <v>0</v>
      </c>
      <c r="G26" s="92">
        <f>PR!G26+ART!G26+LH!G26+MY!G26+MT!G26+VC!G26+CF!G26+SS!G26+CA!H26+CM!G26+LT!G26+HOL!G26+GR!G26+SC!G26+GT!G26+IJ!G26</f>
        <v>0</v>
      </c>
      <c r="H26" s="92">
        <f>PR!H26+ART!H26+LH!H26+MY!H26+MT!H26+VC!H26+CF!H26+SS!H26+CA!I26+CM!H26+LT!H26+HOL!H26+GR!H26+SC!H26+GT!H26+IJ!H26</f>
        <v>51</v>
      </c>
      <c r="I26" s="92">
        <f>PR!I26+ART!I26+LH!I26+MY!I26+MT!I26+VC!I26+CF!I26+SS!I26+CA!J26+CM!I26+LT!I26+HOL!I26+GR!I26+SC!I26+GT!I26+IJ!I26</f>
        <v>12</v>
      </c>
      <c r="J26" s="92">
        <f>PR!J26+ART!J26+LH!J26+MY!J26+MT!J26+VC!J26+CF!J26+SS!J26+CA!K26+CM!J26+LT!J26+HOL!J26+GR!J26+SC!J26+GT!J26+IJ!J26</f>
        <v>40</v>
      </c>
      <c r="K26" s="92">
        <f>PR!K26+ART!K26+LH!K26+MY!K26+MT!K26+VC!K26+CF!K26+SS!K26+CA!L26+CM!K26+LT!K26+HOL!K26+GR!K26+SC!K26+GT!K26+IJ!K26</f>
        <v>0</v>
      </c>
      <c r="L26" s="92">
        <f>PR!L26+ART!L26+LH!L26+MY!L26+MT!L26+VC!L26+CF!L26+SS!L26+CA!M26+CM!L26+LT!L26+HOL!L26+GR!L26+SC!L26+GT!L26+IJ!L26</f>
        <v>0</v>
      </c>
      <c r="M26" s="92">
        <f>PR!M26+ART!M26+LH!M26+MY!M26+MT!M26+VC!M26+CF!M26+SS!M26+CA!N26+CM!M26+LT!M26+HOL!M26+GR!M26+SC!M26+GT!M26+IJ!M26</f>
        <v>1</v>
      </c>
      <c r="N26" s="93">
        <f>PR!N26+ART!N26+LH!N26+MY!N26+MT!N26+VC!N26+CF!N26+SS!N26+CA!O26+CM!N26+LT!N26+HOL!N26+GR!N26+SC!N26+GT!N26+IJ!N26</f>
        <v>2</v>
      </c>
      <c r="O26" s="13">
        <f t="shared" si="2"/>
        <v>800</v>
      </c>
    </row>
    <row r="27" spans="1:15" x14ac:dyDescent="0.25">
      <c r="A27" s="39" t="s">
        <v>381</v>
      </c>
      <c r="B27" s="13">
        <f t="shared" si="0"/>
        <v>65</v>
      </c>
      <c r="C27" s="59">
        <f>PR!C27+ART!C27+LH!C27+MY!C27+MT!C27+VC!C27+CF!C27+SS!C27+CA!C27+CM!C27+LT!C27+HOL!C27+GR!C27+SC!C27+GT!C27+IJ!C27</f>
        <v>50</v>
      </c>
      <c r="D27" s="92">
        <f>PR!D27+ART!D27+LH!D27+MY!D27+MT!D27+VC!D27+CF!D27+SS!D27+CA!E27+CM!D27+LT!D27+HOL!D27+GR!D27+SC!D27+GT!D27+IJ!D27</f>
        <v>2</v>
      </c>
      <c r="E27" s="92">
        <f>PR!E27+ART!E27+LH!E27+MY!E27+MT!E27+VC!E27+CF!E27+SS!E27+CA!F27+CM!E27+LT!E27+HOL!E27+GR!E27+SC!E27+GT!E27+IJ!E27</f>
        <v>0</v>
      </c>
      <c r="F27" s="92">
        <f>PR!F27+ART!F27+LH!F27+MY!F27+MT!F27+VC!F27+CF!F27+SS!F27+CA!G27+CM!F27+LT!F27+HOL!F27+GR!F27+SC!F27+GT!F27+IJ!F27</f>
        <v>0</v>
      </c>
      <c r="G27" s="92">
        <f>PR!G27+ART!G27+LH!G27+MY!G27+MT!G27+VC!G27+CF!G27+SS!G27+CA!H27+CM!G27+LT!G27+HOL!G27+GR!G27+SC!G27+GT!G27+IJ!G27</f>
        <v>0</v>
      </c>
      <c r="H27" s="92">
        <f>PR!H27+ART!H27+LH!H27+MY!H27+MT!H27+VC!H27+CF!H27+SS!H27+CA!I27+CM!H27+LT!H27+HOL!H27+GR!H27+SC!H27+GT!H27+IJ!H27</f>
        <v>8</v>
      </c>
      <c r="I27" s="92">
        <f>PR!I27+ART!I27+LH!I27+MY!I27+MT!I27+VC!I27+CF!I27+SS!I27+CA!J27+CM!I27+LT!I27+HOL!I27+GR!I27+SC!I27+GT!I27+IJ!I27</f>
        <v>0</v>
      </c>
      <c r="J27" s="92">
        <f>PR!J27+ART!J27+LH!J27+MY!J27+MT!J27+VC!J27+CF!J27+SS!J27+CA!K27+CM!J27+LT!J27+HOL!J27+GR!J27+SC!J27+GT!J27+IJ!J27</f>
        <v>5</v>
      </c>
      <c r="K27" s="92">
        <f>PR!K27+ART!K27+LH!K27+MY!K27+MT!K27+VC!K27+CF!K27+SS!K27+CA!L27+CM!K27+LT!K27+HOL!K27+GR!K27+SC!K27+GT!K27+IJ!K27</f>
        <v>0</v>
      </c>
      <c r="L27" s="92">
        <f>PR!L27+ART!L27+LH!L27+MY!L27+MT!L27+VC!L27+CF!L27+SS!L27+CA!M27+CM!L27+LT!L27+HOL!L27+GR!L27+SC!L27+GT!L27+IJ!L27</f>
        <v>0</v>
      </c>
      <c r="M27" s="92">
        <f>PR!M27+ART!M27+LH!M27+MY!M27+MT!M27+VC!M27+CF!M27+SS!M27+CA!N27+CM!M27+LT!M27+HOL!M27+GR!M27+SC!M27+GT!M27+IJ!M27</f>
        <v>0</v>
      </c>
      <c r="N27" s="93">
        <f>PR!N27+ART!N27+LH!N27+MY!N27+MT!N27+VC!N27+CF!N27+SS!N27+CA!O27+CM!N27+LT!N27+HOL!N27+GR!N27+SC!N27+GT!N27+IJ!N27</f>
        <v>0</v>
      </c>
      <c r="O27" s="13">
        <f t="shared" si="2"/>
        <v>65</v>
      </c>
    </row>
    <row r="28" spans="1:15" x14ac:dyDescent="0.25">
      <c r="A28" s="39" t="s">
        <v>10</v>
      </c>
      <c r="B28" s="13">
        <f t="shared" si="0"/>
        <v>60</v>
      </c>
      <c r="C28" s="59">
        <f>PR!C28+ART!C28+LH!C28+MY!C28+MT!C28+VC!C28+CF!C28+SS!C28+CA!C28+CM!C28+LT!C28+HOL!C28+GR!C28+SC!C28+GT!C28+IJ!C28</f>
        <v>40</v>
      </c>
      <c r="D28" s="92">
        <f>PR!D28+ART!D28+LH!D28+MY!D28+MT!D28+VC!D28+CF!D28+SS!D28+CA!E28+CM!D28+LT!D28+HOL!D28+GR!D28+SC!D28+GT!D28+IJ!D28</f>
        <v>8</v>
      </c>
      <c r="E28" s="92">
        <f>PR!E28+ART!E28+LH!E28+MY!E28+MT!E28+VC!E28+CF!E28+SS!E28+CA!F28+CM!E28+LT!E28+HOL!E28+GR!E28+SC!E28+GT!E28+IJ!E28</f>
        <v>6</v>
      </c>
      <c r="F28" s="92">
        <f>PR!F28+ART!F28+LH!F28+MY!F28+MT!F28+VC!F28+CF!F28+SS!F28+CA!G28+CM!F28+LT!F28+HOL!F28+GR!F28+SC!F28+GT!F28+IJ!F28</f>
        <v>0</v>
      </c>
      <c r="G28" s="92">
        <f>PR!G28+ART!G28+LH!G28+MY!G28+MT!G28+VC!G28+CF!G28+SS!G28+CA!H28+CM!G28+LT!G28+HOL!G28+GR!G28+SC!G28+GT!G28+IJ!G28</f>
        <v>0</v>
      </c>
      <c r="H28" s="92">
        <f>PR!H28+ART!H28+LH!H28+MY!H28+MT!H28+VC!H28+CF!H28+SS!H28+CA!I28+CM!H28+LT!H28+HOL!H28+GR!H28+SC!H28+GT!H28+IJ!H28</f>
        <v>1</v>
      </c>
      <c r="I28" s="92">
        <f>PR!I28+ART!I28+LH!I28+MY!I28+MT!I28+VC!I28+CF!I28+SS!I28+CA!J28+CM!I28+LT!I28+HOL!I28+GR!I28+SC!I28+GT!I28+IJ!I28</f>
        <v>0</v>
      </c>
      <c r="J28" s="92">
        <f>PR!J28+ART!J28+LH!J28+MY!J28+MT!J28+VC!J28+CF!J28+SS!J28+CA!K28+CM!J28+LT!J28+HOL!J28+GR!J28+SC!J28+GT!J28+IJ!J28</f>
        <v>5</v>
      </c>
      <c r="K28" s="92">
        <f>PR!K28+ART!K28+LH!K28+MY!K28+MT!K28+VC!K28+CF!K28+SS!K28+CA!L28+CM!K28+LT!K28+HOL!K28+GR!K28+SC!K28+GT!K28+IJ!K28</f>
        <v>0</v>
      </c>
      <c r="L28" s="92">
        <f>PR!L28+ART!L28+LH!L28+MY!L28+MT!L28+VC!L28+CF!L28+SS!L28+CA!M28+CM!L28+LT!L28+HOL!L28+GR!L28+SC!L28+GT!L28+IJ!L28</f>
        <v>0</v>
      </c>
      <c r="M28" s="92">
        <f>PR!M28+ART!M28+LH!M28+MY!M28+MT!M28+VC!M28+CF!M28+SS!M28+CA!N28+CM!M28+LT!M28+HOL!M28+GR!M28+SC!M28+GT!M28+IJ!M28</f>
        <v>0</v>
      </c>
      <c r="N28" s="93">
        <f>PR!N28+ART!N28+LH!N28+MY!N28+MT!N28+VC!N28+CF!N28+SS!N28+CA!O28+CM!N28+LT!N28+HOL!N28+GR!N28+SC!N28+GT!N28+IJ!N28</f>
        <v>0</v>
      </c>
      <c r="O28" s="13">
        <f t="shared" si="2"/>
        <v>60</v>
      </c>
    </row>
    <row r="29" spans="1:15" x14ac:dyDescent="0.25">
      <c r="A29" s="39" t="s">
        <v>11</v>
      </c>
      <c r="B29" s="13">
        <f t="shared" si="0"/>
        <v>60</v>
      </c>
      <c r="C29" s="59">
        <f>PR!C29+ART!C29+LH!C29+MY!C29+MT!C29+VC!C29+CF!C29+SS!C29+CA!C29+CM!C29+LT!C29+HOL!C29+GR!C29+SC!C29+GT!C29+IJ!C29</f>
        <v>52</v>
      </c>
      <c r="D29" s="92">
        <f>PR!D29+ART!D29+LH!D29+MY!D29+MT!D29+VC!D29+CF!D29+SS!D29+CA!E29+CM!D29+LT!D29+HOL!D29+GR!D29+SC!D29+GT!D29+IJ!D29</f>
        <v>1</v>
      </c>
      <c r="E29" s="92">
        <f>PR!E29+ART!E29+LH!E29+MY!E29+MT!E29+VC!E29+CF!E29+SS!E29+CA!F29+CM!E29+LT!E29+HOL!E29+GR!E29+SC!E29+GT!E29+IJ!E29</f>
        <v>0</v>
      </c>
      <c r="F29" s="92">
        <f>PR!F29+ART!F29+LH!F29+MY!F29+MT!F29+VC!F29+CF!F29+SS!F29+CA!G29+CM!F29+LT!F29+HOL!F29+GR!F29+SC!F29+GT!F29+IJ!F29</f>
        <v>0</v>
      </c>
      <c r="G29" s="92">
        <f>PR!G29+ART!G29+LH!G29+MY!G29+MT!G29+VC!G29+CF!G29+SS!G29+CA!H29+CM!G29+LT!G29+HOL!G29+GR!G29+SC!G29+GT!G29+IJ!G29</f>
        <v>0</v>
      </c>
      <c r="H29" s="92">
        <f>PR!H29+ART!H29+LH!H29+MY!H29+MT!H29+VC!H29+CF!H29+SS!H29+CA!I29+CM!H29+LT!H29+HOL!H29+GR!H29+SC!H29+GT!H29+IJ!H29</f>
        <v>7</v>
      </c>
      <c r="I29" s="92">
        <f>PR!I29+ART!I29+LH!I29+MY!I29+MT!I29+VC!I29+CF!I29+SS!I29+CA!J29+CM!I29+LT!I29+HOL!I29+GR!I29+SC!I29+GT!I29+IJ!I29</f>
        <v>0</v>
      </c>
      <c r="J29" s="92">
        <f>PR!J29+ART!J29+LH!J29+MY!J29+MT!J29+VC!J29+CF!J29+SS!J29+CA!K29+CM!J29+LT!J29+HOL!J29+GR!J29+SC!J29+GT!J29+IJ!J29</f>
        <v>0</v>
      </c>
      <c r="K29" s="92">
        <f>PR!K29+ART!K29+LH!K29+MY!K29+MT!K29+VC!K29+CF!K29+SS!K29+CA!L29+CM!K29+LT!K29+HOL!K29+GR!K29+SC!K29+GT!K29+IJ!K29</f>
        <v>0</v>
      </c>
      <c r="L29" s="92">
        <f>PR!L29+ART!L29+LH!L29+MY!L29+MT!L29+VC!L29+CF!L29+SS!L29+CA!M29+CM!L29+LT!L29+HOL!L29+GR!L29+SC!L29+GT!L29+IJ!L29</f>
        <v>0</v>
      </c>
      <c r="M29" s="92">
        <f>PR!M29+ART!M29+LH!M29+MY!M29+MT!M29+VC!M29+CF!M29+SS!M29+CA!N29+CM!M29+LT!M29+HOL!M29+GR!M29+SC!M29+GT!M29+IJ!M29</f>
        <v>0</v>
      </c>
      <c r="N29" s="93">
        <f>PR!N29+ART!N29+LH!N29+MY!N29+MT!N29+VC!N29+CF!N29+SS!N29+CA!O29+CM!N29+LT!N29+HOL!N29+GR!N29+SC!N29+GT!N29+IJ!N29</f>
        <v>0</v>
      </c>
      <c r="O29" s="13">
        <f t="shared" si="2"/>
        <v>60</v>
      </c>
    </row>
    <row r="30" spans="1:15" x14ac:dyDescent="0.25">
      <c r="A30" s="39" t="s">
        <v>12</v>
      </c>
      <c r="B30" s="13">
        <f t="shared" si="0"/>
        <v>200</v>
      </c>
      <c r="C30" s="59">
        <f>PR!C30+ART!C30+LH!C30+MY!C30+MT!C30+VC!C30+CF!C30+SS!C30+CA!C30+CM!C30+LT!C30+HOL!C30+GR!C30+SC!C30+GT!C30+IJ!C30</f>
        <v>178</v>
      </c>
      <c r="D30" s="92">
        <f>PR!D30+ART!D30+LH!D30+MY!D30+MT!D30+VC!D30+CF!D30+SS!D30+CA!E30+CM!D30+LT!D30+HOL!D30+GR!D30+SC!D30+GT!D30+IJ!D30</f>
        <v>0</v>
      </c>
      <c r="E30" s="92">
        <f>PR!E30+ART!E30+LH!E30+MY!E30+MT!E30+VC!E30+CF!E30+SS!E30+CA!F30+CM!E30+LT!E30+HOL!E30+GR!E30+SC!E30+GT!E30+IJ!E30</f>
        <v>0</v>
      </c>
      <c r="F30" s="92">
        <f>PR!F30+ART!F30+LH!F30+MY!F30+MT!F30+VC!F30+CF!F30+SS!F30+CA!G30+CM!F30+LT!F30+HOL!F30+GR!F30+SC!F30+GT!F30+IJ!F30</f>
        <v>0</v>
      </c>
      <c r="G30" s="92">
        <f>PR!G30+ART!G30+LH!G30+MY!G30+MT!G30+VC!G30+CF!G30+SS!G30+CA!H30+CM!G30+LT!G30+HOL!G30+GR!G30+SC!G30+GT!G30+IJ!G30</f>
        <v>0</v>
      </c>
      <c r="H30" s="92">
        <f>PR!H30+ART!H30+LH!H30+MY!H30+MT!H30+VC!H30+CF!H30+SS!H30+CA!I30+CM!H30+LT!H30+HOL!H30+GR!H30+SC!H30+GT!H30+IJ!H30</f>
        <v>0</v>
      </c>
      <c r="I30" s="92">
        <f>PR!I30+ART!I30+LH!I30+MY!I30+MT!I30+VC!I30+CF!I30+SS!I30+CA!J30+CM!I30+LT!I30+HOL!I30+GR!I30+SC!I30+GT!I30+IJ!I30</f>
        <v>3</v>
      </c>
      <c r="J30" s="92">
        <f>PR!J30+ART!J30+LH!J30+MY!J30+MT!J30+VC!J30+CF!J30+SS!J30+CA!K30+CM!J30+LT!J30+HOL!J30+GR!J30+SC!J30+GT!J30+IJ!J30</f>
        <v>19</v>
      </c>
      <c r="K30" s="92">
        <f>PR!K30+ART!K30+LH!K30+MY!K30+MT!K30+VC!K30+CF!K30+SS!K30+CA!L30+CM!K30+LT!K30+HOL!K30+GR!K30+SC!K30+GT!K30+IJ!K30</f>
        <v>0</v>
      </c>
      <c r="L30" s="92">
        <f>PR!L30+ART!L30+LH!L30+MY!L30+MT!L30+VC!L30+CF!L30+SS!L30+CA!M30+CM!L30+LT!L30+HOL!L30+GR!L30+SC!L30+GT!L30+IJ!L30</f>
        <v>0</v>
      </c>
      <c r="M30" s="92">
        <f>PR!M30+ART!M30+LH!M30+MY!M30+MT!M30+VC!M30+CF!M30+SS!M30+CA!N30+CM!M30+LT!M30+HOL!M30+GR!M30+SC!M30+GT!M30+IJ!M30</f>
        <v>0</v>
      </c>
      <c r="N30" s="93">
        <f>PR!N30+ART!N30+LH!N30+MY!N30+MT!N30+VC!N30+CF!N30+SS!N30+CA!O30+CM!N30+LT!N30+HOL!N30+GR!N30+SC!N30+GT!N30+IJ!N30</f>
        <v>0</v>
      </c>
      <c r="O30" s="13">
        <f t="shared" si="2"/>
        <v>200</v>
      </c>
    </row>
    <row r="31" spans="1:15" ht="15.75" customHeight="1" x14ac:dyDescent="0.25">
      <c r="A31" s="39" t="s">
        <v>105</v>
      </c>
      <c r="B31" s="13">
        <f t="shared" si="0"/>
        <v>0</v>
      </c>
      <c r="C31" s="59">
        <f>PR!C31+ART!C31+LH!C31+MY!C31+MT!C31+VC!C31+CF!C31+SS!C31+CA!C31+CM!C31+LT!C31+HOL!C31+GR!C31+SC!C31+GT!C31+IJ!C31</f>
        <v>0</v>
      </c>
      <c r="D31" s="92">
        <f>PR!D31+ART!D31+LH!D31+MY!D31+MT!D31+VC!D31+CF!D31+SS!D31+CA!E31+CM!D31+LT!D31+HOL!D31+GR!D31+SC!D31+GT!D31+IJ!D31</f>
        <v>0</v>
      </c>
      <c r="E31" s="92">
        <f>PR!E31+ART!E31+LH!E31+MY!E31+MT!E31+VC!E31+CF!E31+SS!E31+CA!F31+CM!E31+LT!E31+HOL!E31+GR!E31+SC!E31+GT!E31+IJ!E31</f>
        <v>0</v>
      </c>
      <c r="F31" s="92">
        <f>PR!F31+ART!F31+LH!F31+MY!F31+MT!F31+VC!F31+CF!F31+SS!F31+CA!G31+CM!F31+LT!F31+HOL!F31+GR!F31+SC!F31+GT!F31+IJ!F31</f>
        <v>0</v>
      </c>
      <c r="G31" s="92">
        <f>PR!G31+ART!G31+LH!G31+MY!G31+MT!G31+VC!G31+CF!G31+SS!G31+CA!H31+CM!G31+LT!G31+HOL!G31+GR!G31+SC!G31+GT!G31+IJ!G31</f>
        <v>0</v>
      </c>
      <c r="H31" s="92">
        <f>PR!H31+ART!H31+LH!H31+MY!H31+MT!H31+VC!H31+CF!H31+SS!H31+CA!I31+CM!H31+LT!H31+HOL!H31+GR!H31+SC!H31+GT!H31+IJ!H31</f>
        <v>0</v>
      </c>
      <c r="I31" s="92">
        <f>PR!I31+ART!I31+LH!I31+MY!I31+MT!I31+VC!I31+CF!I31+SS!I31+CA!J31+CM!I31+LT!I31+HOL!I31+GR!I31+SC!I31+GT!I31+IJ!I31</f>
        <v>0</v>
      </c>
      <c r="J31" s="92">
        <f>PR!J31+ART!J31+LH!J31+MY!J31+MT!J31+VC!J31+CF!J31+SS!J31+CA!K31+CM!J31+LT!J31+HOL!J31+GR!J31+SC!J31+GT!J31+IJ!J31</f>
        <v>0</v>
      </c>
      <c r="K31" s="92">
        <f>PR!K31+ART!K31+LH!K31+MY!K31+MT!K31+VC!K31+CF!K31+SS!K31+CA!L31+CM!K31+LT!K31+HOL!K31+GR!K31+SC!K31+GT!K31+IJ!K31</f>
        <v>0</v>
      </c>
      <c r="L31" s="92">
        <f>PR!L31+ART!L31+LH!L31+MY!L31+MT!L31+VC!L31+CF!L31+SS!L31+CA!M31+CM!L31+LT!L31+HOL!L31+GR!L31+SC!L31+GT!L31+IJ!L31</f>
        <v>0</v>
      </c>
      <c r="M31" s="92">
        <f>PR!M31+ART!M31+LH!M31+MY!M31+MT!M31+VC!M31+CF!M31+SS!M31+CA!N31+CM!M31+LT!M31+HOL!M31+GR!M31+SC!M31+GT!M31+IJ!M31</f>
        <v>0</v>
      </c>
      <c r="N31" s="93">
        <f>PR!N31+ART!N31+LH!N31+MY!N31+MT!N31+VC!N31+CF!N31+SS!N31+CA!O31+CM!N31+LT!N31+HOL!N31+GR!N31+SC!N31+GT!N31+IJ!N31</f>
        <v>0</v>
      </c>
      <c r="O31" s="13">
        <f t="shared" si="2"/>
        <v>0</v>
      </c>
    </row>
    <row r="32" spans="1:15" x14ac:dyDescent="0.25">
      <c r="A32" s="39" t="s">
        <v>13</v>
      </c>
      <c r="B32" s="13">
        <f t="shared" si="0"/>
        <v>29</v>
      </c>
      <c r="C32" s="59">
        <f>PR!C32+ART!C32+LH!C32+MY!C32+MT!C32+VC!C32+CF!C32+SS!C32+CA!C32+CM!C32+LT!C32+HOL!C32+GR!C32+SC!C32+GT!C32+IJ!C32</f>
        <v>28</v>
      </c>
      <c r="D32" s="92">
        <f>PR!D32+ART!D32+LH!D32+MY!D32+MT!D32+VC!D32+CF!D32+SS!D32+CA!E32+CM!D32+LT!D32+HOL!D32+GR!D32+SC!D32+GT!D32+IJ!D32</f>
        <v>0</v>
      </c>
      <c r="E32" s="92">
        <f>PR!E32+ART!E32+LH!E32+MY!E32+MT!E32+VC!E32+CF!E32+SS!E32+CA!F32+CM!E32+LT!E32+HOL!E32+GR!E32+SC!E32+GT!E32+IJ!E32</f>
        <v>0</v>
      </c>
      <c r="F32" s="92">
        <f>PR!F32+ART!F32+LH!F32+MY!F32+MT!F32+VC!F32+CF!F32+SS!F32+CA!G32+CM!F32+LT!F32+HOL!F32+GR!F32+SC!F32+GT!F32+IJ!F32</f>
        <v>0</v>
      </c>
      <c r="G32" s="92">
        <f>PR!G32+ART!G32+LH!G32+MY!G32+MT!G32+VC!G32+CF!G32+SS!G32+CA!H32+CM!G32+LT!G32+HOL!G32+GR!G32+SC!G32+GT!G32+IJ!G32</f>
        <v>0</v>
      </c>
      <c r="H32" s="92">
        <f>PR!H32+ART!H32+LH!H32+MY!H32+MT!H32+VC!H32+CF!H32+SS!H32+CA!I32+CM!H32+LT!H32+HOL!H32+GR!H32+SC!H32+GT!H32+IJ!H32</f>
        <v>1</v>
      </c>
      <c r="I32" s="92">
        <f>PR!I32+ART!I32+LH!I32+MY!I32+MT!I32+VC!I32+CF!I32+SS!I32+CA!J32+CM!I32+LT!I32+HOL!I32+GR!I32+SC!I32+GT!I32+IJ!I32</f>
        <v>0</v>
      </c>
      <c r="J32" s="92">
        <f>PR!J32+ART!J32+LH!J32+MY!J32+MT!J32+VC!J32+CF!J32+SS!J32+CA!K32+CM!J32+LT!J32+HOL!J32+GR!J32+SC!J32+GT!J32+IJ!J32</f>
        <v>0</v>
      </c>
      <c r="K32" s="92">
        <f>PR!K32+ART!K32+LH!K32+MY!K32+MT!K32+VC!K32+CF!K32+SS!K32+CA!L32+CM!K32+LT!K32+HOL!K32+GR!K32+SC!K32+GT!K32+IJ!K32</f>
        <v>0</v>
      </c>
      <c r="L32" s="92">
        <f>PR!L32+ART!L32+LH!L32+MY!L32+MT!L32+VC!L32+CF!L32+SS!L32+CA!M32+CM!L32+LT!L32+HOL!L32+GR!L32+SC!L32+GT!L32+IJ!L32</f>
        <v>0</v>
      </c>
      <c r="M32" s="92">
        <f>PR!M32+ART!M32+LH!M32+MY!M32+MT!M32+VC!M32+CF!M32+SS!M32+CA!N32+CM!M32+LT!M32+HOL!M32+GR!M32+SC!M32+GT!M32+IJ!M32</f>
        <v>0</v>
      </c>
      <c r="N32" s="93">
        <f>PR!N32+ART!N32+LH!N32+MY!N32+MT!N32+VC!N32+CF!N32+SS!N32+CA!O32+CM!N32+LT!N32+HOL!N32+GR!N32+SC!N32+GT!N32+IJ!N32</f>
        <v>0</v>
      </c>
      <c r="O32" s="13">
        <f t="shared" si="2"/>
        <v>29</v>
      </c>
    </row>
    <row r="33" spans="1:15" ht="15.75" customHeight="1" x14ac:dyDescent="0.25">
      <c r="A33" s="39" t="s">
        <v>401</v>
      </c>
      <c r="B33" s="13">
        <f t="shared" si="0"/>
        <v>45</v>
      </c>
      <c r="C33" s="59">
        <f>PR!C33+ART!C33+LH!C33+MY!C33+MT!C33+VC!C33+CF!C33+SS!C33+CA!C33+CM!C33+LT!C33+HOL!C33+GR!C33+SC!C33+GT!C33+IJ!C33</f>
        <v>37</v>
      </c>
      <c r="D33" s="92">
        <f>PR!D33+ART!D33+LH!D33+MY!D33+MT!D33+VC!D33+CF!D33+SS!D33+CA!E33+CM!D33+LT!D33+HOL!D33+GR!D33+SC!D33+GT!D33+IJ!D33</f>
        <v>0</v>
      </c>
      <c r="E33" s="92">
        <f>PR!E33+ART!E33+LH!E33+MY!E33+MT!E33+VC!E33+CF!E33+SS!E33+CA!F33+CM!E33+LT!E33+HOL!E33+GR!E33+SC!E33+GT!E33+IJ!E33</f>
        <v>0</v>
      </c>
      <c r="F33" s="92">
        <f>PR!F33+ART!F33+LH!F33+MY!F33+MT!F33+VC!F33+CF!F33+SS!F33+CA!G33+CM!F33+LT!F33+HOL!F33+GR!F33+SC!F33+GT!F33+IJ!F33</f>
        <v>0</v>
      </c>
      <c r="G33" s="92">
        <f>PR!G33+ART!G33+LH!G33+MY!G33+MT!G33+VC!G33+CF!G33+SS!G33+CA!H33+CM!G33+LT!G33+HOL!G33+GR!G33+SC!G33+GT!G33+IJ!G33</f>
        <v>0</v>
      </c>
      <c r="H33" s="92">
        <f>PR!H33+ART!H33+LH!H33+MY!H33+MT!H33+VC!H33+CF!H33+SS!H33+CA!I33+CM!H33+LT!H33+HOL!H33+GR!H33+SC!H33+GT!H33+IJ!H33</f>
        <v>8</v>
      </c>
      <c r="I33" s="92">
        <f>PR!I33+ART!I33+LH!I33+MY!I33+MT!I33+VC!I33+CF!I33+SS!I33+CA!J33+CM!I33+LT!I33+HOL!I33+GR!I33+SC!I33+GT!I33+IJ!I33</f>
        <v>0</v>
      </c>
      <c r="J33" s="92">
        <f>PR!J33+ART!J33+LH!J33+MY!J33+MT!J33+VC!J33+CF!J33+SS!J33+CA!K33+CM!J33+LT!J33+HOL!J33+GR!J33+SC!J33+GT!J33+IJ!J33</f>
        <v>0</v>
      </c>
      <c r="K33" s="92">
        <f>PR!K33+ART!K33+LH!K33+MY!K33+MT!K33+VC!K33+CF!K33+SS!K33+CA!L33+CM!K33+LT!K33+HOL!K33+GR!K33+SC!K33+GT!K33+IJ!K33</f>
        <v>0</v>
      </c>
      <c r="L33" s="92">
        <f>PR!L33+ART!L33+LH!L33+MY!L33+MT!L33+VC!L33+CF!L33+SS!L33+CA!M33+CM!L33+LT!L33+HOL!L33+GR!L33+SC!L33+GT!L33+IJ!L33</f>
        <v>0</v>
      </c>
      <c r="M33" s="92">
        <f>PR!M33+ART!M33+LH!M33+MY!M33+MT!M33+VC!M33+CF!M33+SS!M33+CA!N33+CM!M33+LT!M33+HOL!M33+GR!M33+SC!M33+GT!M33+IJ!M33</f>
        <v>0</v>
      </c>
      <c r="N33" s="93">
        <f>PR!N33+ART!N33+LH!N33+MY!N33+MT!N33+VC!N33+CF!N33+SS!N33+CA!O33+CM!N33+LT!N33+HOL!N33+GR!N33+SC!N33+GT!N33+IJ!N33</f>
        <v>0</v>
      </c>
      <c r="O33" s="13">
        <f t="shared" si="2"/>
        <v>45</v>
      </c>
    </row>
    <row r="34" spans="1:15" ht="15.75" customHeight="1" x14ac:dyDescent="0.25">
      <c r="A34" s="39" t="s">
        <v>14</v>
      </c>
      <c r="B34" s="13">
        <f t="shared" si="0"/>
        <v>30</v>
      </c>
      <c r="C34" s="59">
        <f>PR!C34+ART!C34+LH!C34+MY!C34+MT!C34+VC!C34+CF!C34+SS!C34+CA!C34+CM!C34+LT!C34+HOL!C34+GR!C34+SC!C34+GT!C34+IJ!C34</f>
        <v>28</v>
      </c>
      <c r="D34" s="92">
        <f>PR!D34+ART!D34+LH!D34+MY!D34+MT!D34+VC!D34+CF!D34+SS!D34+CA!E34+CM!D34+LT!D34+HOL!D34+GR!D34+SC!D34+GT!D34+IJ!D34</f>
        <v>0</v>
      </c>
      <c r="E34" s="92">
        <f>PR!E34+ART!E34+LH!E34+MY!E34+MT!E34+VC!E34+CF!E34+SS!E34+CA!F34+CM!E34+LT!E34+HOL!E34+GR!E34+SC!E34+GT!E34+IJ!E34</f>
        <v>0</v>
      </c>
      <c r="F34" s="92">
        <f>PR!F34+ART!F34+LH!F34+MY!F34+MT!F34+VC!F34+CF!F34+SS!F34+CA!G34+CM!F34+LT!F34+HOL!F34+GR!F34+SC!F34+GT!F34+IJ!F34</f>
        <v>0</v>
      </c>
      <c r="G34" s="92">
        <f>PR!G34+ART!G34+LH!G34+MY!G34+MT!G34+VC!G34+CF!G34+SS!G34+CA!H34+CM!G34+LT!G34+HOL!G34+GR!G34+SC!G34+GT!G34+IJ!G34</f>
        <v>0</v>
      </c>
      <c r="H34" s="92">
        <f>PR!H34+ART!H34+LH!H34+MY!H34+MT!H34+VC!H34+CF!H34+SS!H34+CA!I34+CM!H34+LT!H34+HOL!H34+GR!H34+SC!H34+GT!H34+IJ!H34</f>
        <v>2</v>
      </c>
      <c r="I34" s="92">
        <f>PR!I34+ART!I34+LH!I34+MY!I34+MT!I34+VC!I34+CF!I34+SS!I34+CA!J34+CM!I34+LT!I34+HOL!I34+GR!I34+SC!I34+GT!I34+IJ!I34</f>
        <v>0</v>
      </c>
      <c r="J34" s="92">
        <f>PR!J34+ART!J34+LH!J34+MY!J34+MT!J34+VC!J34+CF!J34+SS!J34+CA!K34+CM!J34+LT!J34+HOL!J34+GR!J34+SC!J34+GT!J34+IJ!J34</f>
        <v>0</v>
      </c>
      <c r="K34" s="92">
        <f>PR!K34+ART!K34+LH!K34+MY!K34+MT!K34+VC!K34+CF!K34+SS!K34+CA!L34+CM!K34+LT!K34+HOL!K34+GR!K34+SC!K34+GT!K34+IJ!K34</f>
        <v>0</v>
      </c>
      <c r="L34" s="92">
        <f>PR!L34+ART!L34+LH!L34+MY!L34+MT!L34+VC!L34+CF!L34+SS!L34+CA!M34+CM!L34+LT!L34+HOL!L34+GR!L34+SC!L34+GT!L34+IJ!L34</f>
        <v>0</v>
      </c>
      <c r="M34" s="92">
        <f>PR!M34+ART!M34+LH!M34+MY!M34+MT!M34+VC!M34+CF!M34+SS!M34+CA!N34+CM!M34+LT!M34+HOL!M34+GR!M34+SC!M34+GT!M34+IJ!M34</f>
        <v>0</v>
      </c>
      <c r="N34" s="93">
        <f>PR!N34+ART!N34+LH!N34+MY!N34+MT!N34+VC!N34+CF!N34+SS!N34+CA!O34+CM!N34+LT!N34+HOL!N34+GR!N34+SC!N34+GT!N34+IJ!N34</f>
        <v>0</v>
      </c>
      <c r="O34" s="13">
        <f t="shared" si="2"/>
        <v>30</v>
      </c>
    </row>
    <row r="35" spans="1:15" ht="15.75" customHeight="1" x14ac:dyDescent="0.25">
      <c r="A35" s="39" t="s">
        <v>15</v>
      </c>
      <c r="B35" s="13">
        <f t="shared" si="0"/>
        <v>30</v>
      </c>
      <c r="C35" s="59">
        <f>PR!C35+ART!C35+LH!C35+MY!C35+MT!C35+VC!C35+CF!C35+SS!C35+CA!C35+CM!C35+LT!C35+HOL!C35+GR!C35+SC!C35+GT!C35+IJ!C35</f>
        <v>24</v>
      </c>
      <c r="D35" s="92">
        <f>PR!D35+ART!D35+LH!D35+MY!D35+MT!D35+VC!D35+CF!D35+SS!D35+CA!E35+CM!D35+LT!D35+HOL!D35+GR!D35+SC!D35+GT!D35+IJ!D35</f>
        <v>0</v>
      </c>
      <c r="E35" s="92">
        <f>PR!E35+ART!E35+LH!E35+MY!E35+MT!E35+VC!E35+CF!E35+SS!E35+CA!F35+CM!E35+LT!E35+HOL!E35+GR!E35+SC!E35+GT!E35+IJ!E35</f>
        <v>0</v>
      </c>
      <c r="F35" s="92">
        <f>PR!F35+ART!F35+LH!F35+MY!F35+MT!F35+VC!F35+CF!F35+SS!F35+CA!G35+CM!F35+LT!F35+HOL!F35+GR!F35+SC!F35+GT!F35+IJ!F35</f>
        <v>0</v>
      </c>
      <c r="G35" s="92">
        <f>PR!G35+ART!G35+LH!G35+MY!G35+MT!G35+VC!G35+CF!G35+SS!G35+CA!H35+CM!G35+LT!G35+HOL!G35+GR!G35+SC!G35+GT!G35+IJ!G35</f>
        <v>0</v>
      </c>
      <c r="H35" s="92">
        <f>PR!H35+ART!H35+LH!H35+MY!H35+MT!H35+VC!H35+CF!H35+SS!H35+CA!I35+CM!H35+LT!H35+HOL!H35+GR!H35+SC!H35+GT!H35+IJ!H35</f>
        <v>6</v>
      </c>
      <c r="I35" s="92">
        <f>PR!I35+ART!I35+LH!I35+MY!I35+MT!I35+VC!I35+CF!I35+SS!I35+CA!J35+CM!I35+LT!I35+HOL!I35+GR!I35+SC!I35+GT!I35+IJ!I35</f>
        <v>0</v>
      </c>
      <c r="J35" s="92">
        <f>PR!J35+ART!J35+LH!J35+MY!J35+MT!J35+VC!J35+CF!J35+SS!J35+CA!K35+CM!J35+LT!J35+HOL!J35+GR!J35+SC!J35+GT!J35+IJ!J35</f>
        <v>0</v>
      </c>
      <c r="K35" s="92">
        <f>PR!K35+ART!K35+LH!K35+MY!K35+MT!K35+VC!K35+CF!K35+SS!K35+CA!L35+CM!K35+LT!K35+HOL!K35+GR!K35+SC!K35+GT!K35+IJ!K35</f>
        <v>0</v>
      </c>
      <c r="L35" s="92">
        <f>PR!L35+ART!L35+LH!L35+MY!L35+MT!L35+VC!L35+CF!L35+SS!L35+CA!M35+CM!L35+LT!L35+HOL!L35+GR!L35+SC!L35+GT!L35+IJ!L35</f>
        <v>0</v>
      </c>
      <c r="M35" s="92">
        <f>PR!M35+ART!M35+LH!M35+MY!M35+MT!M35+VC!M35+CF!M35+SS!M35+CA!N35+CM!M35+LT!M35+HOL!M35+GR!M35+SC!M35+GT!M35+IJ!M35</f>
        <v>0</v>
      </c>
      <c r="N35" s="93">
        <f>PR!N35+ART!N35+LH!N35+MY!N35+MT!N35+VC!N35+CF!N35+SS!N35+CA!O35+CM!N35+LT!N35+HOL!N35+GR!N35+SC!N35+GT!N35+IJ!N35</f>
        <v>0</v>
      </c>
      <c r="O35" s="13">
        <f t="shared" si="2"/>
        <v>30</v>
      </c>
    </row>
    <row r="36" spans="1:15" ht="15.75" customHeight="1" x14ac:dyDescent="0.25">
      <c r="A36" s="39" t="s">
        <v>106</v>
      </c>
      <c r="B36" s="13">
        <f t="shared" ref="B36:B42" si="8">SUM(C36:N36)</f>
        <v>60</v>
      </c>
      <c r="C36" s="59">
        <f>PR!C36+ART!C36+LH!C36+MY!C36+MT!C36+VC!C36+CF!C36+SS!C36+CA!C36+CM!C36+LT!C36+HOL!C36+GR!C36+SC!C36+GT!C36+IJ!C36</f>
        <v>58</v>
      </c>
      <c r="D36" s="92">
        <f>PR!D36+ART!D36+LH!D36+MY!D36+MT!D36+VC!D36+CF!D36+SS!D36+CA!E36+CM!D36+LT!D36+HOL!D36+GR!D36+SC!D36+GT!D36+IJ!D36</f>
        <v>0</v>
      </c>
      <c r="E36" s="92">
        <f>PR!E36+ART!E36+LH!E36+MY!E36+MT!E36+VC!E36+CF!E36+SS!E36+CA!F36+CM!E36+LT!E36+HOL!E36+GR!E36+SC!E36+GT!E36+IJ!E36</f>
        <v>0</v>
      </c>
      <c r="F36" s="92">
        <f>PR!F36+ART!F36+LH!F36+MY!F36+MT!F36+VC!F36+CF!F36+SS!F36+CA!G36+CM!F36+LT!F36+HOL!F36+GR!F36+SC!F36+GT!F36+IJ!F36</f>
        <v>0</v>
      </c>
      <c r="G36" s="92">
        <f>PR!G36+ART!G36+LH!G36+MY!G36+MT!G36+VC!G36+CF!G36+SS!G36+CA!H36+CM!G36+LT!G36+HOL!G36+GR!G36+SC!G36+GT!G36+IJ!G36</f>
        <v>0</v>
      </c>
      <c r="H36" s="92">
        <f>PR!H36+ART!H36+LH!H36+MY!H36+MT!H36+VC!H36+CF!H36+SS!H36+CA!I36+CM!H36+LT!H36+HOL!H36+GR!H36+SC!H36+GT!H36+IJ!H36</f>
        <v>2</v>
      </c>
      <c r="I36" s="92">
        <f>PR!I36+ART!I36+LH!I36+MY!I36+MT!I36+VC!I36+CF!I36+SS!I36+CA!J36+CM!I36+LT!I36+HOL!I36+GR!I36+SC!I36+GT!I36+IJ!I36</f>
        <v>0</v>
      </c>
      <c r="J36" s="92">
        <f>PR!J36+ART!J36+LH!J36+MY!J36+MT!J36+VC!J36+CF!J36+SS!J36+CA!K36+CM!J36+LT!J36+HOL!J36+GR!J36+SC!J36+GT!J36+IJ!J36</f>
        <v>0</v>
      </c>
      <c r="K36" s="92">
        <f>PR!K36+ART!K36+LH!K36+MY!K36+MT!K36+VC!K36+CF!K36+SS!K36+CA!L36+CM!K36+LT!K36+HOL!K36+GR!K36+SC!K36+GT!K36+IJ!K36</f>
        <v>0</v>
      </c>
      <c r="L36" s="92">
        <f>PR!L36+ART!L36+LH!L36+MY!L36+MT!L36+VC!L36+CF!L36+SS!L36+CA!M36+CM!L36+LT!L36+HOL!L36+GR!L36+SC!L36+GT!L36+IJ!L36</f>
        <v>0</v>
      </c>
      <c r="M36" s="92">
        <f>PR!M36+ART!M36+LH!M36+MY!M36+MT!M36+VC!M36+CF!M36+SS!M36+CA!N36+CM!M36+LT!M36+HOL!M36+GR!M36+SC!M36+GT!M36+IJ!M36</f>
        <v>0</v>
      </c>
      <c r="N36" s="93">
        <f>PR!N36+ART!N36+LH!N36+MY!N36+MT!N36+VC!N36+CF!N36+SS!N36+CA!O36+CM!N36+LT!N36+HOL!N36+GR!N36+SC!N36+GT!N36+IJ!N36</f>
        <v>0</v>
      </c>
      <c r="O36" s="13">
        <f t="shared" ref="O36:O42" si="9">SUM(C36:N36)</f>
        <v>60</v>
      </c>
    </row>
    <row r="37" spans="1:15" ht="15.75" customHeight="1" x14ac:dyDescent="0.25">
      <c r="A37" s="220" t="s">
        <v>450</v>
      </c>
      <c r="B37" s="13">
        <f t="shared" si="8"/>
        <v>40</v>
      </c>
      <c r="C37" s="59">
        <f>PR!C37+ART!C37+LH!C37+MY!C37+MT!C37+VC!C37+CF!C37+SS!C37+CA!C37+CM!C37+LT!C37+HOL!C37+GR!C37+SC!C37+GT!C37+IJ!C37</f>
        <v>38</v>
      </c>
      <c r="D37" s="92">
        <f>PR!D37+ART!D37+LH!D37+MY!D37+MT!D37+VC!D37+CF!D37+SS!D37+CA!E37+CM!D37+LT!D37+HOL!D37+GR!D37+SC!D37+GT!D37+IJ!D37</f>
        <v>0</v>
      </c>
      <c r="E37" s="92">
        <f>PR!E37+ART!E37+LH!E37+MY!E37+MT!E37+VC!E37+CF!E37+SS!E37+CA!F37+CM!E37+LT!E37+HOL!E37+GR!E37+SC!E37+GT!E37+IJ!E37</f>
        <v>0</v>
      </c>
      <c r="F37" s="92">
        <f>PR!F37+ART!F37+LH!F37+MY!F37+MT!F37+VC!F37+CF!F37+SS!F37+CA!G37+CM!F37+LT!F37+HOL!F37+GR!F37+SC!F37+GT!F37+IJ!F37</f>
        <v>0</v>
      </c>
      <c r="G37" s="92">
        <f>PR!G37+ART!G37+LH!G37+MY!G37+MT!G37+VC!G37+CF!G37+SS!G37+CA!H37+CM!G37+LT!G37+HOL!G37+GR!G37+SC!G37+GT!G37+IJ!G37</f>
        <v>0</v>
      </c>
      <c r="H37" s="92">
        <f>PR!H37+ART!H37+LH!H37+MY!H37+MT!H37+VC!H37+CF!H37+SS!H37+CA!I37+CM!H37+LT!H37+HOL!H37+GR!H37+SC!H37+GT!H37+IJ!H37</f>
        <v>2</v>
      </c>
      <c r="I37" s="92">
        <f>PR!I37+ART!I37+LH!I37+MY!I37+MT!I37+VC!I37+CF!I37+SS!I37+CA!J37+CM!I37+LT!I37+HOL!I37+GR!I37+SC!I37+GT!I37+IJ!I37</f>
        <v>0</v>
      </c>
      <c r="J37" s="92">
        <f>PR!J37+ART!J37+LH!J37+MY!J37+MT!J37+VC!J37+CF!J37+SS!J37+CA!K37+CM!J37+LT!J37+HOL!J37+GR!J37+SC!J37+GT!J37+IJ!J37</f>
        <v>0</v>
      </c>
      <c r="K37" s="92">
        <f>PR!K37+ART!K37+LH!K37+MY!K37+MT!K37+VC!K37+CF!K37+SS!K37+CA!L37+CM!K37+LT!K37+HOL!K37+GR!K37+SC!K37+GT!K37+IJ!K37</f>
        <v>0</v>
      </c>
      <c r="L37" s="92">
        <f>PR!L37+ART!L37+LH!L37+MY!L37+MT!L37+VC!L37+CF!L37+SS!L37+CA!M37+CM!L37+LT!L37+HOL!L37+GR!L37+SC!L37+GT!L37+IJ!L37</f>
        <v>0</v>
      </c>
      <c r="M37" s="92">
        <f>PR!M37+ART!M37+LH!M37+MY!M37+MT!M37+VC!M37+CF!M37+SS!M37+CA!N37+CM!M37+LT!M37+HOL!M37+GR!M37+SC!M37+GT!M37+IJ!M37</f>
        <v>0</v>
      </c>
      <c r="N37" s="93">
        <f>PR!N37+ART!N37+LH!N37+MY!N37+MT!N37+VC!N37+CF!N37+SS!N37+CA!O37+CM!N37+LT!N37+HOL!N37+GR!N37+SC!N37+GT!N37+IJ!N37</f>
        <v>0</v>
      </c>
      <c r="O37" s="13">
        <f t="shared" si="9"/>
        <v>40</v>
      </c>
    </row>
    <row r="38" spans="1:15" ht="15.75" customHeight="1" x14ac:dyDescent="0.25">
      <c r="A38" s="220" t="s">
        <v>451</v>
      </c>
      <c r="B38" s="13">
        <f t="shared" si="8"/>
        <v>30</v>
      </c>
      <c r="C38" s="59">
        <f>PR!C38+ART!C38+LH!C38+MY!C38+MT!C38+VC!C38+CF!C38+SS!C38+CA!C38+CM!C38+LT!C38+HOL!C38+GR!C38+SC!C38+GT!C38+IJ!C38</f>
        <v>28</v>
      </c>
      <c r="D38" s="92">
        <f>PR!D38+ART!D38+LH!D38+MY!D38+MT!D38+VC!D38+CF!D38+SS!D38+CA!E38+CM!D38+LT!D38+HOL!D38+GR!D38+SC!D38+GT!D38+IJ!D38</f>
        <v>0</v>
      </c>
      <c r="E38" s="92">
        <f>PR!E38+ART!E38+LH!E38+MY!E38+MT!E38+VC!E38+CF!E38+SS!E38+CA!F38+CM!E38+LT!E38+HOL!E38+GR!E38+SC!E38+GT!E38+IJ!E38</f>
        <v>0</v>
      </c>
      <c r="F38" s="92">
        <f>PR!F38+ART!F38+LH!F38+MY!F38+MT!F38+VC!F38+CF!F38+SS!F38+CA!G38+CM!F38+LT!F38+HOL!F38+GR!F38+SC!F38+GT!F38+IJ!F38</f>
        <v>0</v>
      </c>
      <c r="G38" s="92">
        <f>PR!G38+ART!G38+LH!G38+MY!G38+MT!G38+VC!G38+CF!G38+SS!G38+CA!H38+CM!G38+LT!G38+HOL!G38+GR!G38+SC!G38+GT!G38+IJ!G38</f>
        <v>0</v>
      </c>
      <c r="H38" s="92">
        <f>PR!H38+ART!H38+LH!H38+MY!H38+MT!H38+VC!H38+CF!H38+SS!H38+CA!I38+CM!H38+LT!H38+HOL!H38+GR!H38+SC!H38+GT!H38+IJ!H38</f>
        <v>2</v>
      </c>
      <c r="I38" s="92">
        <f>PR!I38+ART!I38+LH!I38+MY!I38+MT!I38+VC!I38+CF!I38+SS!I38+CA!J38+CM!I38+LT!I38+HOL!I38+GR!I38+SC!I38+GT!I38+IJ!I38</f>
        <v>0</v>
      </c>
      <c r="J38" s="92">
        <f>PR!J38+ART!J38+LH!J38+MY!J38+MT!J38+VC!J38+CF!J38+SS!J38+CA!K38+CM!J38+LT!J38+HOL!J38+GR!J38+SC!J38+GT!J38+IJ!J38</f>
        <v>0</v>
      </c>
      <c r="K38" s="92">
        <f>PR!K38+ART!K38+LH!K38+MY!K38+MT!K38+VC!K38+CF!K38+SS!K38+CA!L38+CM!K38+LT!K38+HOL!K38+GR!K38+SC!K38+GT!K38+IJ!K38</f>
        <v>0</v>
      </c>
      <c r="L38" s="92">
        <f>PR!L38+ART!L38+LH!L38+MY!L38+MT!L38+VC!L38+CF!L38+SS!L38+CA!M38+CM!L38+LT!L38+HOL!L38+GR!L38+SC!L38+GT!L38+IJ!L38</f>
        <v>0</v>
      </c>
      <c r="M38" s="92">
        <f>PR!M38+ART!M38+LH!M38+MY!M38+MT!M38+VC!M38+CF!M38+SS!M38+CA!N38+CM!M38+LT!M38+HOL!M38+GR!M38+SC!M38+GT!M38+IJ!M38</f>
        <v>0</v>
      </c>
      <c r="N38" s="93">
        <f>PR!N38+ART!N38+LH!N38+MY!N38+MT!N38+VC!N38+CF!N38+SS!N38+CA!O38+CM!N38+LT!N38+HOL!N38+GR!N38+SC!N38+GT!N38+IJ!N38</f>
        <v>0</v>
      </c>
      <c r="O38" s="13">
        <f t="shared" si="9"/>
        <v>30</v>
      </c>
    </row>
    <row r="39" spans="1:15" ht="15.75" customHeight="1" x14ac:dyDescent="0.25">
      <c r="A39" s="220" t="s">
        <v>452</v>
      </c>
      <c r="B39" s="13">
        <f t="shared" si="8"/>
        <v>0</v>
      </c>
      <c r="C39" s="59">
        <f>PR!C39+ART!C39+LH!C39+MY!C39+MT!C39+VC!C39+CF!C39+SS!C39+CA!C39+CM!C39+LT!C39+HOL!C39+GR!C39+SC!C39+GT!C39+IJ!C39</f>
        <v>0</v>
      </c>
      <c r="D39" s="92">
        <f>PR!D39+ART!D39+LH!D39+MY!D39+MT!D39+VC!D39+CF!D39+SS!D39+CA!E39+CM!D39+LT!D39+HOL!D39+GR!D39+SC!D39+GT!D39+IJ!D39</f>
        <v>0</v>
      </c>
      <c r="E39" s="92">
        <f>PR!E39+ART!E39+LH!E39+MY!E39+MT!E39+VC!E39+CF!E39+SS!E39+CA!F39+CM!E39+LT!E39+HOL!E39+GR!E39+SC!E39+GT!E39+IJ!E39</f>
        <v>0</v>
      </c>
      <c r="F39" s="92">
        <f>PR!F39+ART!F39+LH!F39+MY!F39+MT!F39+VC!F39+CF!F39+SS!F39+CA!G39+CM!F39+LT!F39+HOL!F39+GR!F39+SC!F39+GT!F39+IJ!F39</f>
        <v>0</v>
      </c>
      <c r="G39" s="92">
        <f>PR!G39+ART!G39+LH!G39+MY!G39+MT!G39+VC!G39+CF!G39+SS!G39+CA!H39+CM!G39+LT!G39+HOL!G39+GR!G39+SC!G39+GT!G39+IJ!G39</f>
        <v>0</v>
      </c>
      <c r="H39" s="92">
        <f>PR!H39+ART!H39+LH!H39+MY!H39+MT!H39+VC!H39+CF!H39+SS!H39+CA!I39+CM!H39+LT!H39+HOL!H39+GR!H39+SC!H39+GT!H39+IJ!H39</f>
        <v>0</v>
      </c>
      <c r="I39" s="92">
        <f>PR!I39+ART!I39+LH!I39+MY!I39+MT!I39+VC!I39+CF!I39+SS!I39+CA!J39+CM!I39+LT!I39+HOL!I39+GR!I39+SC!I39+GT!I39+IJ!I39</f>
        <v>0</v>
      </c>
      <c r="J39" s="92">
        <f>PR!J39+ART!J39+LH!J39+MY!J39+MT!J39+VC!J39+CF!J39+SS!J39+CA!K39+CM!J39+LT!J39+HOL!J39+GR!J39+SC!J39+GT!J39+IJ!J39</f>
        <v>0</v>
      </c>
      <c r="K39" s="92">
        <f>PR!K39+ART!K39+LH!K39+MY!K39+MT!K39+VC!K39+CF!K39+SS!K39+CA!L39+CM!K39+LT!K39+HOL!K39+GR!K39+SC!K39+GT!K39+IJ!K39</f>
        <v>0</v>
      </c>
      <c r="L39" s="92">
        <f>PR!L39+ART!L39+LH!L39+MY!L39+MT!L39+VC!L39+CF!L39+SS!L39+CA!M39+CM!L39+LT!L39+HOL!L39+GR!L39+SC!L39+GT!L39+IJ!L39</f>
        <v>0</v>
      </c>
      <c r="M39" s="92">
        <f>PR!M39+ART!M39+LH!M39+MY!M39+MT!M39+VC!M39+CF!M39+SS!M39+CA!N39+CM!M39+LT!M39+HOL!M39+GR!M39+SC!M39+GT!M39+IJ!M39</f>
        <v>0</v>
      </c>
      <c r="N39" s="93">
        <f>PR!N39+ART!N39+LH!N39+MY!N39+MT!N39+VC!N39+CF!N39+SS!N39+CA!O39+CM!N39+LT!N39+HOL!N39+GR!N39+SC!N39+GT!N39+IJ!N39</f>
        <v>0</v>
      </c>
      <c r="O39" s="13">
        <f t="shared" si="9"/>
        <v>0</v>
      </c>
    </row>
    <row r="40" spans="1:15" ht="15.75" thickBot="1" x14ac:dyDescent="0.3">
      <c r="A40" s="42" t="s">
        <v>16</v>
      </c>
      <c r="B40" s="13">
        <f t="shared" si="8"/>
        <v>35</v>
      </c>
      <c r="C40" s="60">
        <f>PR!C40+ART!C40+LH!C40+MY!C40+MT!C40+VC!C40+CF!C40+SS!C40+CA!C40+CM!C40+LT!C40+HOL!C40+GR!C40+SC!C40+GT!C40+IJ!C40</f>
        <v>32</v>
      </c>
      <c r="D40" s="94">
        <f>PR!D40+ART!D40+LH!D40+MY!D40+MT!D40+VC!D40+CF!D40+SS!D40+CA!E40+CM!D40+LT!D40+HOL!D40+GR!D40+SC!D40+GT!D40+IJ!D40</f>
        <v>0</v>
      </c>
      <c r="E40" s="94">
        <f>PR!E40+ART!E40+LH!E40+MY!E40+MT!E40+VC!E40+CF!E40+SS!E40+CA!F40+CM!E40+LT!E40+HOL!E40+GR!E40+SC!E40+GT!E40+IJ!E40</f>
        <v>0</v>
      </c>
      <c r="F40" s="94">
        <f>PR!F40+ART!F40+LH!F40+MY!F40+MT!F40+VC!F40+CF!F40+SS!F40+CA!G40+CM!F40+LT!F40+HOL!F40+GR!F40+SC!F40+GT!F40+IJ!F40</f>
        <v>0</v>
      </c>
      <c r="G40" s="94">
        <f>PR!G40+ART!G40+LH!G40+MY!G40+MT!G40+VC!G40+CF!G40+SS!G40+CA!H40+CM!G40+LT!G40+HOL!G40+GR!G40+SC!G40+GT!G40+IJ!G40</f>
        <v>0</v>
      </c>
      <c r="H40" s="94">
        <f>PR!H40+ART!H40+LH!H40+MY!H40+MT!H40+VC!H40+CF!H40+SS!H40+CA!I40+CM!H40+LT!H40+HOL!H40+GR!H40+SC!H40+GT!H40+IJ!H40</f>
        <v>3</v>
      </c>
      <c r="I40" s="94">
        <f>PR!I40+ART!I40+LH!I40+MY!I40+MT!I40+VC!I40+CF!I40+SS!I40+CA!J40+CM!I40+LT!I40+HOL!I40+GR!I40+SC!I40+GT!I40+IJ!I40</f>
        <v>0</v>
      </c>
      <c r="J40" s="94">
        <f>PR!J40+ART!J40+LH!J40+MY!J40+MT!J40+VC!J40+CF!J40+SS!J40+CA!K40+CM!J40+LT!J40+HOL!J40+GR!J40+SC!J40+GT!J40+IJ!J40</f>
        <v>0</v>
      </c>
      <c r="K40" s="94">
        <f>PR!K40+ART!K40+LH!K40+MY!K40+MT!K40+VC!K40+CF!K40+SS!K40+CA!L40+CM!K40+LT!K40+HOL!K40+GR!K40+SC!K40+GT!K40+IJ!K40</f>
        <v>0</v>
      </c>
      <c r="L40" s="94">
        <f>PR!L40+ART!L40+LH!L40+MY!L40+MT!L40+VC!L40+CF!L40+SS!L40+CA!M40+CM!L40+LT!L40+HOL!L40+GR!L40+SC!L40+GT!L40+IJ!L40</f>
        <v>0</v>
      </c>
      <c r="M40" s="94">
        <f>PR!M40+ART!M40+LH!M40+MY!M40+MT!M40+VC!M40+CF!M40+SS!M40+CA!N40+CM!M40+LT!M40+HOL!M40+GR!M40+SC!M40+GT!M40+IJ!M40</f>
        <v>0</v>
      </c>
      <c r="N40" s="215">
        <f>PR!N40+ART!N40+LH!N40+MY!N40+MT!N40+VC!N40+CF!N40+SS!N40+CA!O40+CM!N40+LT!N40+HOL!N40+GR!N40+SC!N40+GT!N40+IJ!N40</f>
        <v>0</v>
      </c>
      <c r="O40" s="13">
        <f t="shared" si="9"/>
        <v>35</v>
      </c>
    </row>
    <row r="41" spans="1:15" ht="15.75" customHeight="1" thickBot="1" x14ac:dyDescent="0.3">
      <c r="A41" s="189" t="s">
        <v>17</v>
      </c>
      <c r="B41" s="62">
        <f t="shared" si="8"/>
        <v>1372</v>
      </c>
      <c r="C41" s="97">
        <f>SUM(C42:C54)</f>
        <v>1138</v>
      </c>
      <c r="D41" s="97">
        <f t="shared" ref="D41:N41" si="10">SUM(D42:D54)</f>
        <v>49</v>
      </c>
      <c r="E41" s="97">
        <f t="shared" si="10"/>
        <v>10</v>
      </c>
      <c r="F41" s="97">
        <f t="shared" si="10"/>
        <v>2</v>
      </c>
      <c r="G41" s="97">
        <f t="shared" si="10"/>
        <v>0</v>
      </c>
      <c r="H41" s="97">
        <f t="shared" si="10"/>
        <v>130</v>
      </c>
      <c r="I41" s="97">
        <f t="shared" si="10"/>
        <v>21</v>
      </c>
      <c r="J41" s="97">
        <f t="shared" si="10"/>
        <v>17</v>
      </c>
      <c r="K41" s="97">
        <f t="shared" si="10"/>
        <v>0</v>
      </c>
      <c r="L41" s="97">
        <f t="shared" si="10"/>
        <v>2</v>
      </c>
      <c r="M41" s="97">
        <f t="shared" si="10"/>
        <v>1</v>
      </c>
      <c r="N41" s="97">
        <f t="shared" si="10"/>
        <v>2</v>
      </c>
      <c r="O41" s="62">
        <f t="shared" si="9"/>
        <v>1372</v>
      </c>
    </row>
    <row r="42" spans="1:15" x14ac:dyDescent="0.25">
      <c r="A42" s="38" t="s">
        <v>383</v>
      </c>
      <c r="B42" s="13">
        <f t="shared" si="8"/>
        <v>180</v>
      </c>
      <c r="C42" s="59">
        <f>PR!C42+ART!C42+LH!C42+MY!C42+MT!C42+VC!C42+CF!C42+SS!C42+CA!C42+CM!C42+LT!C42+HOL!C42+GR!C42+SC!C42+GT!C42+IJ!C42</f>
        <v>153</v>
      </c>
      <c r="D42" s="90">
        <f>PR!D42+ART!D42+LH!D42+MY!D42+MT!D42+VC!D42+CF!D42+SS!D42+CA!E42+CM!D42+LT!D42+HOL!D42+GR!D42+SC!D42+GT!D42+IJ!D42</f>
        <v>1</v>
      </c>
      <c r="E42" s="90">
        <f>PR!E42+ART!E42+LH!E42+MY!E42+MT!E42+VC!E42+CF!E42+SS!E42+CA!F42+CM!E42+LT!E42+HOL!E42+GR!E42+SC!E42+GT!E42+IJ!E42</f>
        <v>0</v>
      </c>
      <c r="F42" s="90">
        <f>PR!F42+ART!F42+LH!F42+MY!F42+MT!F42+VC!F42+CF!F42+SS!F42+CA!G42+CM!F42+LT!F42+HOL!F42+GR!F42+SC!F42+GT!F42+IJ!F42</f>
        <v>0</v>
      </c>
      <c r="G42" s="90">
        <f>PR!G42+ART!G42+LH!G42+MY!G42+MT!G42+VC!G42+CF!G42+SS!G42+CA!H42+CM!G42+LT!G42+HOL!G42+GR!G42+SC!G42+GT!G42+IJ!G42</f>
        <v>0</v>
      </c>
      <c r="H42" s="90">
        <f>PR!H42+ART!H42+LH!H42+MY!H42+MT!H42+VC!H42+CF!H42+SS!H42+CA!I42+CM!H42+LT!H42+HOL!H42+GR!H42+SC!H42+GT!H42+IJ!H42</f>
        <v>17</v>
      </c>
      <c r="I42" s="90">
        <f>PR!I42+ART!I42+LH!I42+MY!I42+MT!I42+VC!I42+CF!I42+SS!I42+CA!J42+CM!I42+LT!I42+HOL!I42+GR!I42+SC!I42+GT!I42+IJ!I42</f>
        <v>3</v>
      </c>
      <c r="J42" s="90">
        <f>PR!J42+ART!J42+LH!J42+MY!J42+MT!J42+VC!J42+CF!J42+SS!J42+CA!K42+CM!J42+LT!J42+HOL!J42+GR!J42+SC!J42+GT!J42+IJ!J42</f>
        <v>6</v>
      </c>
      <c r="K42" s="90">
        <f>PR!K42+ART!K42+LH!K42+MY!K42+MT!K42+VC!K42+CF!K42+SS!K42+CA!L42+CM!K42+LT!K42+HOL!K42+GR!K42+SC!K42+GT!K42+IJ!K42</f>
        <v>0</v>
      </c>
      <c r="L42" s="90">
        <f>PR!L42+ART!L42+LH!L42+MY!L42+MT!L42+VC!L42+CF!L42+SS!L42+CA!M42+CM!L42+LT!L42+HOL!L42+GR!L42+SC!L42+GT!L42+IJ!L42</f>
        <v>0</v>
      </c>
      <c r="M42" s="90">
        <f>PR!M42+ART!M42+LH!M42+MY!M42+MT!M42+VC!M42+CF!M42+SS!M42+CA!N42+CM!M42+LT!M42+HOL!M42+GR!M42+SC!M42+GT!M42+IJ!M42</f>
        <v>0</v>
      </c>
      <c r="N42" s="91">
        <f>PR!N42+ART!N42+LH!N42+MY!N42+MT!N42+VC!N42+CF!N42+SS!N42+CA!O42+CM!N42+LT!N42+HOL!N42+GR!N42+SC!N42+GT!N42+IJ!N42</f>
        <v>0</v>
      </c>
      <c r="O42" s="13">
        <f t="shared" si="9"/>
        <v>180</v>
      </c>
    </row>
    <row r="43" spans="1:15" ht="15.75" customHeight="1" x14ac:dyDescent="0.25">
      <c r="A43" s="39" t="s">
        <v>384</v>
      </c>
      <c r="B43" s="13">
        <f t="shared" ref="B43:B57" si="11">SUM(C43:N43)</f>
        <v>200</v>
      </c>
      <c r="C43" s="59">
        <f>PR!C43+ART!C43+LH!C43+MY!C43+MT!C43+VC!C43+CF!C43+SS!C43+CA!C43+CM!C43+LT!C43+HOL!C43+GR!C43+SC!C43+GT!C43+IJ!C43</f>
        <v>173</v>
      </c>
      <c r="D43" s="92">
        <f>PR!D43+ART!D43+LH!D43+MY!D43+MT!D43+VC!D43+CF!D43+SS!D43+CA!E43+CM!D43+LT!D43+HOL!D43+GR!D43+SC!D43+GT!D43+IJ!D43</f>
        <v>11</v>
      </c>
      <c r="E43" s="92">
        <f>PR!E43+ART!E43+LH!E43+MY!E43+MT!E43+VC!E43+CF!E43+SS!E43+CA!F43+CM!E43+LT!E43+HOL!E43+GR!E43+SC!E43+GT!E43+IJ!E43</f>
        <v>1</v>
      </c>
      <c r="F43" s="92">
        <f>PR!F43+ART!F43+LH!F43+MY!F43+MT!F43+VC!F43+CF!F43+SS!F43+CA!G43+CM!F43+LT!F43+HOL!F43+GR!F43+SC!F43+GT!F43+IJ!F43</f>
        <v>0</v>
      </c>
      <c r="G43" s="92">
        <f>PR!G43+ART!G43+LH!G43+MY!G43+MT!G43+VC!G43+CF!G43+SS!G43+CA!H43+CM!G43+LT!G43+HOL!G43+GR!G43+SC!G43+GT!G43+IJ!G43</f>
        <v>0</v>
      </c>
      <c r="H43" s="92">
        <f>PR!H43+ART!H43+LH!H43+MY!H43+MT!H43+VC!H43+CF!H43+SS!H43+CA!I43+CM!H43+LT!H43+HOL!H43+GR!H43+SC!H43+GT!H43+IJ!H43</f>
        <v>12</v>
      </c>
      <c r="I43" s="92">
        <f>PR!I43+ART!I43+LH!I43+MY!I43+MT!I43+VC!I43+CF!I43+SS!I43+CA!J43+CM!I43+LT!I43+HOL!I43+GR!I43+SC!I43+GT!I43+IJ!I43</f>
        <v>3</v>
      </c>
      <c r="J43" s="92">
        <f>PR!J43+ART!J43+LH!J43+MY!J43+MT!J43+VC!J43+CF!J43+SS!J43+CA!K43+CM!J43+LT!J43+HOL!J43+GR!J43+SC!J43+GT!J43+IJ!J43</f>
        <v>0</v>
      </c>
      <c r="K43" s="92">
        <f>PR!K43+ART!K43+LH!K43+MY!K43+MT!K43+VC!K43+CF!K43+SS!K43+CA!L43+CM!K43+LT!K43+HOL!K43+GR!K43+SC!K43+GT!K43+IJ!K43</f>
        <v>0</v>
      </c>
      <c r="L43" s="92">
        <f>PR!L43+ART!L43+LH!L43+MY!L43+MT!L43+VC!L43+CF!L43+SS!L43+CA!M43+CM!L43+LT!L43+HOL!L43+GR!L43+SC!L43+GT!L43+IJ!L43</f>
        <v>0</v>
      </c>
      <c r="M43" s="92">
        <f>PR!M43+ART!M43+LH!M43+MY!M43+MT!M43+VC!M43+CF!M43+SS!M43+CA!N43+CM!M43+LT!M43+HOL!M43+GR!M43+SC!M43+GT!M43+IJ!M43</f>
        <v>0</v>
      </c>
      <c r="N43" s="93">
        <f>PR!N43+ART!N43+LH!N43+MY!N43+MT!N43+VC!N43+CF!N43+SS!N43+CA!O43+CM!N43+LT!N43+HOL!N43+GR!N43+SC!N43+GT!N43+IJ!N43</f>
        <v>0</v>
      </c>
      <c r="O43" s="13">
        <f t="shared" ref="O43:O57" si="12">SUM(C43:N43)</f>
        <v>200</v>
      </c>
    </row>
    <row r="44" spans="1:15" x14ac:dyDescent="0.25">
      <c r="A44" s="39" t="s">
        <v>385</v>
      </c>
      <c r="B44" s="13">
        <f t="shared" si="11"/>
        <v>136</v>
      </c>
      <c r="C44" s="59">
        <f>PR!C44+ART!C44+LH!C44+MY!C44+MT!C44+VC!C44+CF!C44+SS!C44+CA!C44+CM!C44+LT!C44+HOL!C44+GR!C44+SC!C44+GT!C44+IJ!C44</f>
        <v>121</v>
      </c>
      <c r="D44" s="92">
        <f>PR!D44+ART!D44+LH!D44+MY!D44+MT!D44+VC!D44+CF!D44+SS!D44+CA!E44+CM!D44+LT!D44+HOL!D44+GR!D44+SC!D44+GT!D44+IJ!D44</f>
        <v>2</v>
      </c>
      <c r="E44" s="92">
        <f>PR!E44+ART!E44+LH!E44+MY!E44+MT!E44+VC!E44+CF!E44+SS!E44+CA!F44+CM!E44+LT!E44+HOL!E44+GR!E44+SC!E44+GT!E44+IJ!E44</f>
        <v>1</v>
      </c>
      <c r="F44" s="92">
        <f>PR!F44+ART!F44+LH!F44+MY!F44+MT!F44+VC!F44+CF!F44+SS!F44+CA!G44+CM!F44+LT!F44+HOL!F44+GR!F44+SC!F44+GT!F44+IJ!F44</f>
        <v>0</v>
      </c>
      <c r="G44" s="92">
        <f>PR!G44+ART!G44+LH!G44+MY!G44+MT!G44+VC!G44+CF!G44+SS!G44+CA!H44+CM!G44+LT!G44+HOL!G44+GR!G44+SC!G44+GT!G44+IJ!G44</f>
        <v>0</v>
      </c>
      <c r="H44" s="92">
        <f>PR!H44+ART!H44+LH!H44+MY!H44+MT!H44+VC!H44+CF!H44+SS!H44+CA!I44+CM!H44+LT!H44+HOL!H44+GR!H44+SC!H44+GT!H44+IJ!H44</f>
        <v>11</v>
      </c>
      <c r="I44" s="92">
        <f>PR!I44+ART!I44+LH!I44+MY!I44+MT!I44+VC!I44+CF!I44+SS!I44+CA!J44+CM!I44+LT!I44+HOL!I44+GR!I44+SC!I44+GT!I44+IJ!I44</f>
        <v>1</v>
      </c>
      <c r="J44" s="92">
        <f>PR!J44+ART!J44+LH!J44+MY!J44+MT!J44+VC!J44+CF!J44+SS!J44+CA!K44+CM!J44+LT!J44+HOL!J44+GR!J44+SC!J44+GT!J44+IJ!J44</f>
        <v>0</v>
      </c>
      <c r="K44" s="92">
        <f>PR!K44+ART!K44+LH!K44+MY!K44+MT!K44+VC!K44+CF!K44+SS!K44+CA!L44+CM!K44+LT!K44+HOL!K44+GR!K44+SC!K44+GT!K44+IJ!K44</f>
        <v>0</v>
      </c>
      <c r="L44" s="92">
        <f>PR!L44+ART!L44+LH!L44+MY!L44+MT!L44+VC!L44+CF!L44+SS!L44+CA!M44+CM!L44+LT!L44+HOL!L44+GR!L44+SC!L44+GT!L44+IJ!L44</f>
        <v>0</v>
      </c>
      <c r="M44" s="92">
        <f>PR!M44+ART!M44+LH!M44+MY!M44+MT!M44+VC!M44+CF!M44+SS!M44+CA!N44+CM!M44+LT!M44+HOL!M44+GR!M44+SC!M44+GT!M44+IJ!M44</f>
        <v>0</v>
      </c>
      <c r="N44" s="93">
        <f>PR!N44+ART!N44+LH!N44+MY!N44+MT!N44+VC!N44+CF!N44+SS!N44+CA!O44+CM!N44+LT!N44+HOL!N44+GR!N44+SC!N44+GT!N44+IJ!N44</f>
        <v>0</v>
      </c>
      <c r="O44" s="13">
        <f t="shared" si="12"/>
        <v>136</v>
      </c>
    </row>
    <row r="45" spans="1:15" x14ac:dyDescent="0.25">
      <c r="A45" s="39" t="s">
        <v>386</v>
      </c>
      <c r="B45" s="13">
        <f t="shared" si="11"/>
        <v>170</v>
      </c>
      <c r="C45" s="59">
        <f>PR!C45+ART!C45+LH!C45+MY!C45+MT!C45+VC!C45+CF!C45+SS!C45+CA!C45+CM!C45+LT!C45+HOL!C45+GR!C45+SC!C45+GT!C45+IJ!C45</f>
        <v>144</v>
      </c>
      <c r="D45" s="92">
        <f>PR!D45+ART!D45+LH!D45+MY!D45+MT!D45+VC!D45+CF!D45+SS!D45+CA!E45+CM!D45+LT!D45+HOL!D45+GR!D45+SC!D45+GT!D45+IJ!D45</f>
        <v>1</v>
      </c>
      <c r="E45" s="92">
        <f>PR!E45+ART!E45+LH!E45+MY!E45+MT!E45+VC!E45+CF!E45+SS!E45+CA!F45+CM!E45+LT!E45+HOL!E45+GR!E45+SC!E45+GT!E45+IJ!E45</f>
        <v>0</v>
      </c>
      <c r="F45" s="92">
        <f>PR!F45+ART!F45+LH!F45+MY!F45+MT!F45+VC!F45+CF!F45+SS!F45+CA!G45+CM!F45+LT!F45+HOL!F45+GR!F45+SC!F45+GT!F45+IJ!F45</f>
        <v>0</v>
      </c>
      <c r="G45" s="92">
        <f>PR!G45+ART!G45+LH!G45+MY!G45+MT!G45+VC!G45+CF!G45+SS!G45+CA!H45+CM!G45+LT!G45+HOL!G45+GR!G45+SC!G45+GT!G45+IJ!G45</f>
        <v>0</v>
      </c>
      <c r="H45" s="92">
        <f>PR!H45+ART!H45+LH!H45+MY!H45+MT!H45+VC!H45+CF!H45+SS!H45+CA!I45+CM!H45+LT!H45+HOL!H45+GR!H45+SC!H45+GT!H45+IJ!H45</f>
        <v>18</v>
      </c>
      <c r="I45" s="92">
        <f>PR!I45+ART!I45+LH!I45+MY!I45+MT!I45+VC!I45+CF!I45+SS!I45+CA!J45+CM!I45+LT!I45+HOL!I45+GR!I45+SC!I45+GT!I45+IJ!I45</f>
        <v>7</v>
      </c>
      <c r="J45" s="92">
        <f>PR!J45+ART!J45+LH!J45+MY!J45+MT!J45+VC!J45+CF!J45+SS!J45+CA!K45+CM!J45+LT!J45+HOL!J45+GR!J45+SC!J45+GT!J45+IJ!J45</f>
        <v>0</v>
      </c>
      <c r="K45" s="92">
        <f>PR!K45+ART!K45+LH!K45+MY!K45+MT!K45+VC!K45+CF!K45+SS!K45+CA!L45+CM!K45+LT!K45+HOL!K45+GR!K45+SC!K45+GT!K45+IJ!K45</f>
        <v>0</v>
      </c>
      <c r="L45" s="92">
        <f>PR!L45+ART!L45+LH!L45+MY!L45+MT!L45+VC!L45+CF!L45+SS!L45+CA!M45+CM!L45+LT!L45+HOL!L45+GR!L45+SC!L45+GT!L45+IJ!L45</f>
        <v>0</v>
      </c>
      <c r="M45" s="92">
        <f>PR!M45+ART!M45+LH!M45+MY!M45+MT!M45+VC!M45+CF!M45+SS!M45+CA!N45+CM!M45+LT!M45+HOL!M45+GR!M45+SC!M45+GT!M45+IJ!M45</f>
        <v>0</v>
      </c>
      <c r="N45" s="93">
        <f>PR!N45+ART!N45+LH!N45+MY!N45+MT!N45+VC!N45+CF!N45+SS!N45+CA!O45+CM!N45+LT!N45+HOL!N45+GR!N45+SC!N45+GT!N45+IJ!N45</f>
        <v>0</v>
      </c>
      <c r="O45" s="13">
        <f t="shared" si="12"/>
        <v>170</v>
      </c>
    </row>
    <row r="46" spans="1:15" x14ac:dyDescent="0.25">
      <c r="A46" s="39" t="s">
        <v>387</v>
      </c>
      <c r="B46" s="13">
        <f t="shared" si="11"/>
        <v>80</v>
      </c>
      <c r="C46" s="59">
        <f>PR!C46+ART!C46+LH!C46+MY!C46+MT!C46+VC!C46+CF!C46+SS!C46+CA!C46+CM!C46+LT!C46+HOL!C46+GR!C46+SC!C46+GT!C46+IJ!C46</f>
        <v>59</v>
      </c>
      <c r="D46" s="92">
        <f>PR!D46+ART!D46+LH!D46+MY!D46+MT!D46+VC!D46+CF!D46+SS!D46+CA!E46+CM!D46+LT!D46+HOL!D46+GR!D46+SC!D46+GT!D46+IJ!D46</f>
        <v>2</v>
      </c>
      <c r="E46" s="92">
        <f>PR!E46+ART!E46+LH!E46+MY!E46+MT!E46+VC!E46+CF!E46+SS!E46+CA!F46+CM!E46+LT!E46+HOL!E46+GR!E46+SC!E46+GT!E46+IJ!E46</f>
        <v>1</v>
      </c>
      <c r="F46" s="92">
        <f>PR!F46+ART!F46+LH!F46+MY!F46+MT!F46+VC!F46+CF!F46+SS!F46+CA!G46+CM!F46+LT!F46+HOL!F46+GR!F46+SC!F46+GT!F46+IJ!F46</f>
        <v>0</v>
      </c>
      <c r="G46" s="92">
        <f>PR!G46+ART!G46+LH!G46+MY!G46+MT!G46+VC!G46+CF!G46+SS!G46+CA!H46+CM!G46+LT!G46+HOL!G46+GR!G46+SC!G46+GT!G46+IJ!G46</f>
        <v>0</v>
      </c>
      <c r="H46" s="92">
        <f>PR!H46+ART!H46+LH!H46+MY!H46+MT!H46+VC!H46+CF!H46+SS!H46+CA!I46+CM!H46+LT!H46+HOL!H46+GR!H46+SC!H46+GT!H46+IJ!H46</f>
        <v>14</v>
      </c>
      <c r="I46" s="92">
        <f>PR!I46+ART!I46+LH!I46+MY!I46+MT!I46+VC!I46+CF!I46+SS!I46+CA!J46+CM!I46+LT!I46+HOL!I46+GR!I46+SC!I46+GT!I46+IJ!I46</f>
        <v>0</v>
      </c>
      <c r="J46" s="92">
        <f>PR!J46+ART!J46+LH!J46+MY!J46+MT!J46+VC!J46+CF!J46+SS!J46+CA!K46+CM!J46+LT!J46+HOL!J46+GR!J46+SC!J46+GT!J46+IJ!J46</f>
        <v>4</v>
      </c>
      <c r="K46" s="92">
        <f>PR!K46+ART!K46+LH!K46+MY!K46+MT!K46+VC!K46+CF!K46+SS!K46+CA!L46+CM!K46+LT!K46+HOL!K46+GR!K46+SC!K46+GT!K46+IJ!K46</f>
        <v>0</v>
      </c>
      <c r="L46" s="92">
        <f>PR!L46+ART!L46+LH!L46+MY!L46+MT!L46+VC!L46+CF!L46+SS!L46+CA!M46+CM!L46+LT!L46+HOL!L46+GR!L46+SC!L46+GT!L46+IJ!L46</f>
        <v>0</v>
      </c>
      <c r="M46" s="92">
        <f>PR!M46+ART!M46+LH!M46+MY!M46+MT!M46+VC!M46+CF!M46+SS!M46+CA!N46+CM!M46+LT!M46+HOL!M46+GR!M46+SC!M46+GT!M46+IJ!M46</f>
        <v>0</v>
      </c>
      <c r="N46" s="93">
        <f>PR!N46+ART!N46+LH!N46+MY!N46+MT!N46+VC!N46+CF!N46+SS!N46+CA!O46+CM!N46+LT!N46+HOL!N46+GR!N46+SC!N46+GT!N46+IJ!N46</f>
        <v>0</v>
      </c>
      <c r="O46" s="13">
        <f t="shared" si="12"/>
        <v>80</v>
      </c>
    </row>
    <row r="47" spans="1:15" x14ac:dyDescent="0.25">
      <c r="A47" s="39" t="s">
        <v>388</v>
      </c>
      <c r="B47" s="13">
        <f t="shared" si="11"/>
        <v>30</v>
      </c>
      <c r="C47" s="59">
        <f>PR!C47+ART!C47+LH!C47+MY!C47+MT!C47+VC!C47+CF!C47+SS!C47+CA!C47+CM!C47+LT!C47+HOL!C47+GR!C47+SC!C47+GT!C47+IJ!C47</f>
        <v>29</v>
      </c>
      <c r="D47" s="92">
        <f>PR!D47+ART!D47+LH!D47+MY!D47+MT!D47+VC!D47+CF!D47+SS!D47+CA!E47+CM!D47+LT!D47+HOL!D47+GR!D47+SC!D47+GT!D47+IJ!D47</f>
        <v>0</v>
      </c>
      <c r="E47" s="92">
        <f>PR!E47+ART!E47+LH!E47+MY!E47+MT!E47+VC!E47+CF!E47+SS!E47+CA!F47+CM!E47+LT!E47+HOL!E47+GR!E47+SC!E47+GT!E47+IJ!E47</f>
        <v>0</v>
      </c>
      <c r="F47" s="92">
        <f>PR!F47+ART!F47+LH!F47+MY!F47+MT!F47+VC!F47+CF!F47+SS!F47+CA!G47+CM!F47+LT!F47+HOL!F47+GR!F47+SC!F47+GT!F47+IJ!F47</f>
        <v>0</v>
      </c>
      <c r="G47" s="92">
        <f>PR!G47+ART!G47+LH!G47+MY!G47+MT!G47+VC!G47+CF!G47+SS!G47+CA!H47+CM!G47+LT!G47+HOL!G47+GR!G47+SC!G47+GT!G47+IJ!G47</f>
        <v>0</v>
      </c>
      <c r="H47" s="92">
        <f>PR!H47+ART!H47+LH!H47+MY!H47+MT!H47+VC!H47+CF!H47+SS!H47+CA!I47+CM!H47+LT!H47+HOL!H47+GR!H47+SC!H47+GT!H47+IJ!H47</f>
        <v>1</v>
      </c>
      <c r="I47" s="92">
        <f>PR!I47+ART!I47+LH!I47+MY!I47+MT!I47+VC!I47+CF!I47+SS!I47+CA!J47+CM!I47+LT!I47+HOL!I47+GR!I47+SC!I47+GT!I47+IJ!I47</f>
        <v>0</v>
      </c>
      <c r="J47" s="92">
        <f>PR!J47+ART!J47+LH!J47+MY!J47+MT!J47+VC!J47+CF!J47+SS!J47+CA!K47+CM!J47+LT!J47+HOL!J47+GR!J47+SC!J47+GT!J47+IJ!J47</f>
        <v>0</v>
      </c>
      <c r="K47" s="92">
        <f>PR!K47+ART!K47+LH!K47+MY!K47+MT!K47+VC!K47+CF!K47+SS!K47+CA!L47+CM!K47+LT!K47+HOL!K47+GR!K47+SC!K47+GT!K47+IJ!K47</f>
        <v>0</v>
      </c>
      <c r="L47" s="92">
        <f>PR!L47+ART!L47+LH!L47+MY!L47+MT!L47+VC!L47+CF!L47+SS!L47+CA!M47+CM!L47+LT!L47+HOL!L47+GR!L47+SC!L47+GT!L47+IJ!L47</f>
        <v>0</v>
      </c>
      <c r="M47" s="92">
        <f>PR!M47+ART!M47+LH!M47+MY!M47+MT!M47+VC!M47+CF!M47+SS!M47+CA!N47+CM!M47+LT!M47+HOL!M47+GR!M47+SC!M47+GT!M47+IJ!M47</f>
        <v>0</v>
      </c>
      <c r="N47" s="93">
        <f>PR!N47+ART!N47+LH!N47+MY!N47+MT!N47+VC!N47+CF!N47+SS!N47+CA!O47+CM!N47+LT!N47+HOL!N47+GR!N47+SC!N47+GT!N47+IJ!N47</f>
        <v>0</v>
      </c>
      <c r="O47" s="13">
        <f t="shared" si="12"/>
        <v>30</v>
      </c>
    </row>
    <row r="48" spans="1:15" x14ac:dyDescent="0.25">
      <c r="A48" s="39" t="s">
        <v>382</v>
      </c>
      <c r="B48" s="13">
        <f t="shared" si="11"/>
        <v>25</v>
      </c>
      <c r="C48" s="59">
        <f>PR!C48+ART!C48+LH!C48+MY!C48+MT!C48+VC!C48+CF!C48+SS!C48+CA!C48+CM!C48+LT!C48+HOL!C48+GR!C48+SC!C48+GT!C48+IJ!C48</f>
        <v>24</v>
      </c>
      <c r="D48" s="92">
        <f>PR!D48+ART!D48+LH!D48+MY!D48+MT!D48+VC!D48+CF!D48+SS!D48+CA!E48+CM!D48+LT!D48+HOL!D48+GR!D48+SC!D48+GT!D48+IJ!D48</f>
        <v>0</v>
      </c>
      <c r="E48" s="92">
        <f>PR!E48+ART!E48+LH!E48+MY!E48+MT!E48+VC!E48+CF!E48+SS!E48+CA!F48+CM!E48+LT!E48+HOL!E48+GR!E48+SC!E48+GT!E48+IJ!E48</f>
        <v>0</v>
      </c>
      <c r="F48" s="92">
        <f>PR!F48+ART!F48+LH!F48+MY!F48+MT!F48+VC!F48+CF!F48+SS!F48+CA!G48+CM!F48+LT!F48+HOL!F48+GR!F48+SC!F48+GT!F48+IJ!F48</f>
        <v>0</v>
      </c>
      <c r="G48" s="92">
        <f>PR!G48+ART!G48+LH!G48+MY!G48+MT!G48+VC!G48+CF!G48+SS!G48+CA!H48+CM!G48+LT!G48+HOL!G48+GR!G48+SC!G48+GT!G48+IJ!G48</f>
        <v>0</v>
      </c>
      <c r="H48" s="92">
        <f>PR!H48+ART!H48+LH!H48+MY!H48+MT!H48+VC!H48+CF!H48+SS!H48+CA!I48+CM!H48+LT!H48+HOL!H48+GR!H48+SC!H48+GT!H48+IJ!H48</f>
        <v>1</v>
      </c>
      <c r="I48" s="92">
        <f>PR!I48+ART!I48+LH!I48+MY!I48+MT!I48+VC!I48+CF!I48+SS!I48+CA!J48+CM!I48+LT!I48+HOL!I48+GR!I48+SC!I48+GT!I48+IJ!I48</f>
        <v>0</v>
      </c>
      <c r="J48" s="92">
        <f>PR!J48+ART!J48+LH!J48+MY!J48+MT!J48+VC!J48+CF!J48+SS!J48+CA!K48+CM!J48+LT!J48+HOL!J48+GR!J48+SC!J48+GT!J48+IJ!J48</f>
        <v>0</v>
      </c>
      <c r="K48" s="92">
        <f>PR!K48+ART!K48+LH!K48+MY!K48+MT!K48+VC!K48+CF!K48+SS!K48+CA!L48+CM!K48+LT!K48+HOL!K48+GR!K48+SC!K48+GT!K48+IJ!K48</f>
        <v>0</v>
      </c>
      <c r="L48" s="92">
        <f>PR!L48+ART!L48+LH!L48+MY!L48+MT!L48+VC!L48+CF!L48+SS!L48+CA!M48+CM!L48+LT!L48+HOL!L48+GR!L48+SC!L48+GT!L48+IJ!L48</f>
        <v>0</v>
      </c>
      <c r="M48" s="92">
        <f>PR!M48+ART!M48+LH!M48+MY!M48+MT!M48+VC!M48+CF!M48+SS!M48+CA!N48+CM!M48+LT!M48+HOL!M48+GR!M48+SC!M48+GT!M48+IJ!M48</f>
        <v>0</v>
      </c>
      <c r="N48" s="93">
        <f>PR!N48+ART!N48+LH!N48+MY!N48+MT!N48+VC!N48+CF!N48+SS!N48+CA!O48+CM!N48+LT!N48+HOL!N48+GR!N48+SC!N48+GT!N48+IJ!N48</f>
        <v>0</v>
      </c>
      <c r="O48" s="13">
        <f t="shared" si="12"/>
        <v>25</v>
      </c>
    </row>
    <row r="49" spans="1:15" x14ac:dyDescent="0.25">
      <c r="A49" s="39" t="s">
        <v>389</v>
      </c>
      <c r="B49" s="13">
        <f t="shared" si="11"/>
        <v>30</v>
      </c>
      <c r="C49" s="59">
        <f>PR!C49+ART!C49+LH!C49+MY!C49+MT!C49+VC!C49+CF!C49+SS!C49+CA!C49+CM!C49+LT!C49+HOL!C49+GR!C49+SC!C49+GT!C49+IJ!C49</f>
        <v>25</v>
      </c>
      <c r="D49" s="92">
        <f>PR!D49+ART!D49+LH!D49+MY!D49+MT!D49+VC!D49+CF!D49+SS!D49+CA!E49+CM!D49+LT!D49+HOL!D49+GR!D49+SC!D49+GT!D49+IJ!D49</f>
        <v>1</v>
      </c>
      <c r="E49" s="92">
        <f>PR!E49+ART!E49+LH!E49+MY!E49+MT!E49+VC!E49+CF!E49+SS!E49+CA!F49+CM!E49+LT!E49+HOL!E49+GR!E49+SC!E49+GT!E49+IJ!E49</f>
        <v>0</v>
      </c>
      <c r="F49" s="92">
        <f>PR!F49+ART!F49+LH!F49+MY!F49+MT!F49+VC!F49+CF!F49+SS!F49+CA!G49+CM!F49+LT!F49+HOL!F49+GR!F49+SC!F49+GT!F49+IJ!F49</f>
        <v>0</v>
      </c>
      <c r="G49" s="92">
        <f>PR!G49+ART!G49+LH!G49+MY!G49+MT!G49+VC!G49+CF!G49+SS!G49+CA!H49+CM!G49+LT!G49+HOL!G49+GR!G49+SC!G49+GT!G49+IJ!G49</f>
        <v>0</v>
      </c>
      <c r="H49" s="92">
        <f>PR!H49+ART!H49+LH!H49+MY!H49+MT!H49+VC!H49+CF!H49+SS!H49+CA!I49+CM!H49+LT!H49+HOL!H49+GR!H49+SC!H49+GT!H49+IJ!H49</f>
        <v>2</v>
      </c>
      <c r="I49" s="92">
        <f>PR!I49+ART!I49+LH!I49+MY!I49+MT!I49+VC!I49+CF!I49+SS!I49+CA!J49+CM!I49+LT!I49+HOL!I49+GR!I49+SC!I49+GT!I49+IJ!I49</f>
        <v>0</v>
      </c>
      <c r="J49" s="92">
        <f>PR!J49+ART!J49+LH!J49+MY!J49+MT!J49+VC!J49+CF!J49+SS!J49+CA!K49+CM!J49+LT!J49+HOL!J49+GR!J49+SC!J49+GT!J49+IJ!J49</f>
        <v>2</v>
      </c>
      <c r="K49" s="92">
        <f>PR!K49+ART!K49+LH!K49+MY!K49+MT!K49+VC!K49+CF!K49+SS!K49+CA!L49+CM!K49+LT!K49+HOL!K49+GR!K49+SC!K49+GT!K49+IJ!K49</f>
        <v>0</v>
      </c>
      <c r="L49" s="92">
        <f>PR!L49+ART!L49+LH!L49+MY!L49+MT!L49+VC!L49+CF!L49+SS!L49+CA!M49+CM!L49+LT!L49+HOL!L49+GR!L49+SC!L49+GT!L49+IJ!L49</f>
        <v>0</v>
      </c>
      <c r="M49" s="92">
        <f>PR!M49+ART!M49+LH!M49+MY!M49+MT!M49+VC!M49+CF!M49+SS!M49+CA!N49+CM!M49+LT!M49+HOL!M49+GR!M49+SC!M49+GT!M49+IJ!M49</f>
        <v>0</v>
      </c>
      <c r="N49" s="93">
        <f>PR!N49+ART!N49+LH!N49+MY!N49+MT!N49+VC!N49+CF!N49+SS!N49+CA!O49+CM!N49+LT!N49+HOL!N49+GR!N49+SC!N49+GT!N49+IJ!N49</f>
        <v>0</v>
      </c>
      <c r="O49" s="13">
        <f t="shared" si="12"/>
        <v>30</v>
      </c>
    </row>
    <row r="50" spans="1:15" x14ac:dyDescent="0.25">
      <c r="A50" s="39" t="s">
        <v>390</v>
      </c>
      <c r="B50" s="13">
        <f t="shared" si="11"/>
        <v>65</v>
      </c>
      <c r="C50" s="59">
        <f>PR!C50+ART!C50+LH!C50+MY!C50+MT!C50+VC!C50+CF!C50+SS!C50+CA!C50+CM!C50+LT!C50+HOL!C50+GR!C50+SC!C50+GT!C50+IJ!C50</f>
        <v>53</v>
      </c>
      <c r="D50" s="92">
        <f>PR!D50+ART!D50+LH!D50+MY!D50+MT!D50+VC!D50+CF!D50+SS!D50+CA!E50+CM!D50+LT!D50+HOL!D50+GR!D50+SC!D50+GT!D50+IJ!D50</f>
        <v>1</v>
      </c>
      <c r="E50" s="92">
        <f>PR!E50+ART!E50+LH!E50+MY!E50+MT!E50+VC!E50+CF!E50+SS!E50+CA!F50+CM!E50+LT!E50+HOL!E50+GR!E50+SC!E50+GT!E50+IJ!E50</f>
        <v>0</v>
      </c>
      <c r="F50" s="92">
        <f>PR!F50+ART!F50+LH!F50+MY!F50+MT!F50+VC!F50+CF!F50+SS!F50+CA!G50+CM!F50+LT!F50+HOL!F50+GR!F50+SC!F50+GT!F50+IJ!F50</f>
        <v>0</v>
      </c>
      <c r="G50" s="92">
        <f>PR!G50+ART!G50+LH!G50+MY!G50+MT!G50+VC!G50+CF!G50+SS!G50+CA!H50+CM!G50+LT!G50+HOL!G50+GR!G50+SC!G50+GT!G50+IJ!G50</f>
        <v>0</v>
      </c>
      <c r="H50" s="92">
        <f>PR!H50+ART!H50+LH!H50+MY!H50+MT!H50+VC!H50+CF!H50+SS!H50+CA!I50+CM!H50+LT!H50+HOL!H50+GR!H50+SC!H50+GT!H50+IJ!H50</f>
        <v>11</v>
      </c>
      <c r="I50" s="92">
        <f>PR!I50+ART!I50+LH!I50+MY!I50+MT!I50+VC!I50+CF!I50+SS!I50+CA!J50+CM!I50+LT!I50+HOL!I50+GR!I50+SC!I50+GT!I50+IJ!I50</f>
        <v>0</v>
      </c>
      <c r="J50" s="92">
        <f>PR!J50+ART!J50+LH!J50+MY!J50+MT!J50+VC!J50+CF!J50+SS!J50+CA!K50+CM!J50+LT!J50+HOL!J50+GR!J50+SC!J50+GT!J50+IJ!J50</f>
        <v>0</v>
      </c>
      <c r="K50" s="92">
        <f>PR!K50+ART!K50+LH!K50+MY!K50+MT!K50+VC!K50+CF!K50+SS!K50+CA!L50+CM!K50+LT!K50+HOL!K50+GR!K50+SC!K50+GT!K50+IJ!K50</f>
        <v>0</v>
      </c>
      <c r="L50" s="92">
        <f>PR!L50+ART!L50+LH!L50+MY!L50+MT!L50+VC!L50+CF!L50+SS!L50+CA!M50+CM!L50+LT!L50+HOL!L50+GR!L50+SC!L50+GT!L50+IJ!L50</f>
        <v>0</v>
      </c>
      <c r="M50" s="92">
        <f>PR!M50+ART!M50+LH!M50+MY!M50+MT!M50+VC!M50+CF!M50+SS!M50+CA!N50+CM!M50+LT!M50+HOL!M50+GR!M50+SC!M50+GT!M50+IJ!M50</f>
        <v>0</v>
      </c>
      <c r="N50" s="93">
        <f>PR!N50+ART!N50+LH!N50+MY!N50+MT!N50+VC!N50+CF!N50+SS!N50+CA!O50+CM!N50+LT!N50+HOL!N50+GR!N50+SC!N50+GT!N50+IJ!N50</f>
        <v>0</v>
      </c>
      <c r="O50" s="13">
        <f t="shared" si="12"/>
        <v>65</v>
      </c>
    </row>
    <row r="51" spans="1:15" x14ac:dyDescent="0.25">
      <c r="A51" s="39" t="s">
        <v>391</v>
      </c>
      <c r="B51" s="13">
        <f t="shared" si="11"/>
        <v>65</v>
      </c>
      <c r="C51" s="59">
        <f>PR!C51+ART!C51+LH!C51+MY!C51+MT!C51+VC!C51+CF!C51+SS!C51+CA!C51+CM!C51+LT!C51+HOL!C51+GR!C51+SC!C51+GT!C51+IJ!C51</f>
        <v>53</v>
      </c>
      <c r="D51" s="92">
        <f>PR!D51+ART!D51+LH!D51+MY!D51+MT!D51+VC!D51+CF!D51+SS!D51+CA!E51+CM!D51+LT!D51+HOL!D51+GR!D51+SC!D51+GT!D51+IJ!D51</f>
        <v>4</v>
      </c>
      <c r="E51" s="92">
        <f>PR!E51+ART!E51+LH!E51+MY!E51+MT!E51+VC!E51+CF!E51+SS!E51+CA!F51+CM!E51+LT!E51+HOL!E51+GR!E51+SC!E51+GT!E51+IJ!E51</f>
        <v>1</v>
      </c>
      <c r="F51" s="92">
        <f>PR!F51+ART!F51+LH!F51+MY!F51+MT!F51+VC!F51+CF!F51+SS!F51+CA!G51+CM!F51+LT!F51+HOL!F51+GR!F51+SC!F51+GT!F51+IJ!F51</f>
        <v>0</v>
      </c>
      <c r="G51" s="92">
        <f>PR!G51+ART!G51+LH!G51+MY!G51+MT!G51+VC!G51+CF!G51+SS!G51+CA!H51+CM!G51+LT!G51+HOL!G51+GR!G51+SC!G51+GT!G51+IJ!G51</f>
        <v>0</v>
      </c>
      <c r="H51" s="92">
        <f>PR!H51+ART!H51+LH!H51+MY!H51+MT!H51+VC!H51+CF!H51+SS!H51+CA!I51+CM!H51+LT!H51+HOL!H51+GR!H51+SC!H51+GT!H51+IJ!H51</f>
        <v>3</v>
      </c>
      <c r="I51" s="92">
        <f>PR!I51+ART!I51+LH!I51+MY!I51+MT!I51+VC!I51+CF!I51+SS!I51+CA!J51+CM!I51+LT!I51+HOL!I51+GR!I51+SC!I51+GT!I51+IJ!I51</f>
        <v>0</v>
      </c>
      <c r="J51" s="92">
        <f>PR!J51+ART!J51+LH!J51+MY!J51+MT!J51+VC!J51+CF!J51+SS!J51+CA!K51+CM!J51+LT!J51+HOL!J51+GR!J51+SC!J51+GT!J51+IJ!J51</f>
        <v>0</v>
      </c>
      <c r="K51" s="92">
        <f>PR!K51+ART!K51+LH!K51+MY!K51+MT!K51+VC!K51+CF!K51+SS!K51+CA!L51+CM!K51+LT!K51+HOL!K51+GR!K51+SC!K51+GT!K51+IJ!K51</f>
        <v>0</v>
      </c>
      <c r="L51" s="92">
        <f>PR!L51+ART!L51+LH!L51+MY!L51+MT!L51+VC!L51+CF!L51+SS!L51+CA!M51+CM!L51+LT!L51+HOL!L51+GR!L51+SC!L51+GT!L51+IJ!L51</f>
        <v>2</v>
      </c>
      <c r="M51" s="92">
        <f>PR!M51+ART!M51+LH!M51+MY!M51+MT!M51+VC!M51+CF!M51+SS!M51+CA!N51+CM!M51+LT!M51+HOL!M51+GR!M51+SC!M51+GT!M51+IJ!M51</f>
        <v>1</v>
      </c>
      <c r="N51" s="93">
        <f>PR!N51+ART!N51+LH!N51+MY!N51+MT!N51+VC!N51+CF!N51+SS!N51+CA!O51+CM!N51+LT!N51+HOL!N51+GR!N51+SC!N51+GT!N51+IJ!N51</f>
        <v>1</v>
      </c>
      <c r="O51" s="13">
        <f t="shared" si="12"/>
        <v>65</v>
      </c>
    </row>
    <row r="52" spans="1:15" x14ac:dyDescent="0.25">
      <c r="A52" s="39" t="s">
        <v>392</v>
      </c>
      <c r="B52" s="13">
        <f t="shared" si="11"/>
        <v>95</v>
      </c>
      <c r="C52" s="59">
        <f>PR!C52+ART!C52+LH!C52+MY!C52+MT!C52+VC!C52+CF!C52+SS!C52+CA!C52+CM!C52+LT!C52+HOL!C52+GR!C52+SC!C52+GT!C52+IJ!C52</f>
        <v>64</v>
      </c>
      <c r="D52" s="92">
        <f>PR!D52+ART!D52+LH!D52+MY!D52+MT!D52+VC!D52+CF!D52+SS!D52+CA!E52+CM!D52+LT!D52+HOL!D52+GR!D52+SC!D52+GT!D52+IJ!D52</f>
        <v>13</v>
      </c>
      <c r="E52" s="92">
        <f>PR!E52+ART!E52+LH!E52+MY!E52+MT!E52+VC!E52+CF!E52+SS!E52+CA!F52+CM!E52+LT!E52+HOL!E52+GR!E52+SC!E52+GT!E52+IJ!E52</f>
        <v>2</v>
      </c>
      <c r="F52" s="92">
        <f>PR!F52+ART!F52+LH!F52+MY!F52+MT!F52+VC!F52+CF!F52+SS!F52+CA!G52+CM!F52+LT!F52+HOL!F52+GR!F52+SC!F52+GT!F52+IJ!F52</f>
        <v>0</v>
      </c>
      <c r="G52" s="92">
        <f>PR!G52+ART!G52+LH!G52+MY!G52+MT!G52+VC!G52+CF!G52+SS!G52+CA!H52+CM!G52+LT!G52+HOL!G52+GR!G52+SC!G52+GT!G52+IJ!G52</f>
        <v>0</v>
      </c>
      <c r="H52" s="92">
        <f>PR!H52+ART!H52+LH!H52+MY!H52+MT!H52+VC!H52+CF!H52+SS!H52+CA!I52+CM!H52+LT!H52+HOL!H52+GR!H52+SC!H52+GT!H52+IJ!H52</f>
        <v>9</v>
      </c>
      <c r="I52" s="92">
        <f>PR!I52+ART!I52+LH!I52+MY!I52+MT!I52+VC!I52+CF!I52+SS!I52+CA!J52+CM!I52+LT!I52+HOL!I52+GR!I52+SC!I52+GT!I52+IJ!I52</f>
        <v>1</v>
      </c>
      <c r="J52" s="92">
        <f>PR!J52+ART!J52+LH!J52+MY!J52+MT!J52+VC!J52+CF!J52+SS!J52+CA!K52+CM!J52+LT!J52+HOL!J52+GR!J52+SC!J52+GT!J52+IJ!J52</f>
        <v>5</v>
      </c>
      <c r="K52" s="92">
        <f>PR!K52+ART!K52+LH!K52+MY!K52+MT!K52+VC!K52+CF!K52+SS!K52+CA!L52+CM!K52+LT!K52+HOL!K52+GR!K52+SC!K52+GT!K52+IJ!K52</f>
        <v>0</v>
      </c>
      <c r="L52" s="92">
        <f>PR!L52+ART!L52+LH!L52+MY!L52+MT!L52+VC!L52+CF!L52+SS!L52+CA!M52+CM!L52+LT!L52+HOL!L52+GR!L52+SC!L52+GT!L52+IJ!L52</f>
        <v>0</v>
      </c>
      <c r="M52" s="92">
        <f>PR!M52+ART!M52+LH!M52+MY!M52+MT!M52+VC!M52+CF!M52+SS!M52+CA!N52+CM!M52+LT!M52+HOL!M52+GR!M52+SC!M52+GT!M52+IJ!M52</f>
        <v>0</v>
      </c>
      <c r="N52" s="93">
        <f>PR!N52+ART!N52+LH!N52+MY!N52+MT!N52+VC!N52+CF!N52+SS!N52+CA!O52+CM!N52+LT!N52+HOL!N52+GR!N52+SC!N52+GT!N52+IJ!N52</f>
        <v>1</v>
      </c>
      <c r="O52" s="13">
        <f t="shared" si="12"/>
        <v>95</v>
      </c>
    </row>
    <row r="53" spans="1:15" ht="15.75" customHeight="1" x14ac:dyDescent="0.25">
      <c r="A53" s="39" t="s">
        <v>393</v>
      </c>
      <c r="B53" s="13">
        <f t="shared" si="11"/>
        <v>140</v>
      </c>
      <c r="C53" s="59">
        <f>PR!C53+ART!C53+LH!C53+MY!C53+MT!C53+VC!C53+CF!C53+SS!C53+CA!C53+CM!C53+LT!C53+HOL!C53+GR!C53+SC!C53+GT!C53+IJ!C53</f>
        <v>110</v>
      </c>
      <c r="D53" s="92">
        <f>PR!D53+ART!D53+LH!D53+MY!D53+MT!D53+VC!D53+CF!D53+SS!D53+CA!E53+CM!D53+LT!D53+HOL!D53+GR!D53+SC!D53+GT!D53+IJ!D53</f>
        <v>10</v>
      </c>
      <c r="E53" s="92">
        <f>PR!E53+ART!E53+LH!E53+MY!E53+MT!E53+VC!E53+CF!E53+SS!E53+CA!F53+CM!E53+LT!E53+HOL!E53+GR!E53+SC!E53+GT!E53+IJ!E53</f>
        <v>2</v>
      </c>
      <c r="F53" s="92">
        <f>PR!F53+ART!F53+LH!F53+MY!F53+MT!F53+VC!F53+CF!F53+SS!F53+CA!G53+CM!F53+LT!F53+HOL!F53+GR!F53+SC!F53+GT!F53+IJ!F53</f>
        <v>0</v>
      </c>
      <c r="G53" s="92">
        <f>PR!G53+ART!G53+LH!G53+MY!G53+MT!G53+VC!G53+CF!G53+SS!G53+CA!H53+CM!G53+LT!G53+HOL!G53+GR!G53+SC!G53+GT!G53+IJ!G53</f>
        <v>0</v>
      </c>
      <c r="H53" s="92">
        <f>PR!H53+ART!H53+LH!H53+MY!H53+MT!H53+VC!H53+CF!H53+SS!H53+CA!I53+CM!H53+LT!H53+HOL!H53+GR!H53+SC!H53+GT!H53+IJ!H53</f>
        <v>16</v>
      </c>
      <c r="I53" s="92">
        <f>PR!I53+ART!I53+LH!I53+MY!I53+MT!I53+VC!I53+CF!I53+SS!I53+CA!J53+CM!I53+LT!I53+HOL!I53+GR!I53+SC!I53+GT!I53+IJ!I53</f>
        <v>2</v>
      </c>
      <c r="J53" s="92">
        <f>PR!J53+ART!J53+LH!J53+MY!J53+MT!J53+VC!J53+CF!J53+SS!J53+CA!K53+CM!J53+LT!J53+HOL!J53+GR!J53+SC!J53+GT!J53+IJ!J53</f>
        <v>0</v>
      </c>
      <c r="K53" s="92">
        <f>PR!K53+ART!K53+LH!K53+MY!K53+MT!K53+VC!K53+CF!K53+SS!K53+CA!L53+CM!K53+LT!K53+HOL!K53+GR!K53+SC!K53+GT!K53+IJ!K53</f>
        <v>0</v>
      </c>
      <c r="L53" s="92">
        <f>PR!L53+ART!L53+LH!L53+MY!L53+MT!L53+VC!L53+CF!L53+SS!L53+CA!M53+CM!L53+LT!L53+HOL!L53+GR!L53+SC!L53+GT!L53+IJ!L53</f>
        <v>0</v>
      </c>
      <c r="M53" s="92">
        <f>PR!M53+ART!M53+LH!M53+MY!M53+MT!M53+VC!M53+CF!M53+SS!M53+CA!N53+CM!M53+LT!M53+HOL!M53+GR!M53+SC!M53+GT!M53+IJ!M53</f>
        <v>0</v>
      </c>
      <c r="N53" s="93">
        <f>PR!N53+ART!N53+LH!N53+MY!N53+MT!N53+VC!N53+CF!N53+SS!N53+CA!O53+CM!N53+LT!N53+HOL!N53+GR!N53+SC!N53+GT!N53+IJ!N53</f>
        <v>0</v>
      </c>
      <c r="O53" s="13">
        <f t="shared" si="12"/>
        <v>140</v>
      </c>
    </row>
    <row r="54" spans="1:15" ht="15.75" thickBot="1" x14ac:dyDescent="0.3">
      <c r="A54" s="42" t="s">
        <v>394</v>
      </c>
      <c r="B54" s="13">
        <f t="shared" si="11"/>
        <v>156</v>
      </c>
      <c r="C54" s="59">
        <f>PR!C54+ART!C54+LH!C54+MY!C54+MT!C54+VC!C54+CF!C54+SS!C54+CA!C54+CM!C54+LT!C54+HOL!C54+GR!C54+SC!C54+GT!C54+IJ!C54</f>
        <v>130</v>
      </c>
      <c r="D54" s="92">
        <f>PR!D54+ART!D54+LH!D54+MY!D54+MT!D54+VC!D54+CF!D54+SS!D54+CA!E54+CM!D54+LT!D54+HOL!D54+GR!D54+SC!D54+GT!D54+IJ!D54</f>
        <v>3</v>
      </c>
      <c r="E54" s="92">
        <f>PR!E54+ART!E54+LH!E54+MY!E54+MT!E54+VC!E54+CF!E54+SS!E54+CA!F54+CM!E54+LT!E54+HOL!E54+GR!E54+SC!E54+GT!E54+IJ!E54</f>
        <v>2</v>
      </c>
      <c r="F54" s="94">
        <f>PR!F54+ART!F54+LH!F54+MY!F54+MT!F54+VC!F54+CF!F54+SS!F54+CA!G54+CM!F54+LT!F54+HOL!F54+GR!F54+SC!F54+GT!F54+IJ!F54</f>
        <v>2</v>
      </c>
      <c r="G54" s="94">
        <f>PR!G54+ART!G54+LH!G54+MY!G54+MT!G54+VC!G54+CF!G54+SS!G54+CA!H54+CM!G54+LT!G54+HOL!G54+GR!G54+SC!G54+GT!G54+IJ!G54</f>
        <v>0</v>
      </c>
      <c r="H54" s="94">
        <f>PR!H54+ART!H54+LH!H54+MY!H54+MT!H54+VC!H54+CF!H54+SS!H54+CA!I54+CM!H54+LT!H54+HOL!H54+GR!H54+SC!H54+GT!H54+IJ!H54</f>
        <v>15</v>
      </c>
      <c r="I54" s="94">
        <f>PR!I54+ART!I54+LH!I54+MY!I54+MT!I54+VC!I54+CF!I54+SS!I54+CA!J54+CM!I54+LT!I54+HOL!I54+GR!I54+SC!I54+GT!I54+IJ!I54</f>
        <v>4</v>
      </c>
      <c r="J54" s="94">
        <f>PR!J54+ART!J54+LH!J54+MY!J54+MT!J54+VC!J54+CF!J54+SS!J54+CA!K54+CM!J54+LT!J54+HOL!J54+GR!J54+SC!J54+GT!J54+IJ!J54</f>
        <v>0</v>
      </c>
      <c r="K54" s="94">
        <f>PR!K54+ART!K54+LH!K54+MY!K54+MT!K54+VC!K54+CF!K54+SS!K54+CA!L54+CM!K54+LT!K54+HOL!K54+GR!K54+SC!K54+GT!K54+IJ!K54</f>
        <v>0</v>
      </c>
      <c r="L54" s="94">
        <f>PR!L54+ART!L54+LH!L54+MY!L54+MT!L54+VC!L54+CF!L54+SS!L54+CA!M54+CM!L54+LT!L54+HOL!L54+GR!L54+SC!L54+GT!L54+IJ!L54</f>
        <v>0</v>
      </c>
      <c r="M54" s="94">
        <f>PR!M54+ART!M54+LH!M54+MY!M54+MT!M54+VC!M54+CF!M54+SS!M54+CA!N54+CM!M54+LT!M54+HOL!M54+GR!M54+SC!M54+GT!M54+IJ!M54</f>
        <v>0</v>
      </c>
      <c r="N54" s="215">
        <f>PR!N54+ART!N54+LH!N54+MY!N54+MT!N54+VC!N54+CF!N54+SS!N54+CA!O54+CM!N54+LT!N54+HOL!N54+GR!N54+SC!N54+GT!N54+IJ!N54</f>
        <v>0</v>
      </c>
      <c r="O54" s="13">
        <f t="shared" si="12"/>
        <v>156</v>
      </c>
    </row>
    <row r="55" spans="1:15" ht="15.75" customHeight="1" x14ac:dyDescent="0.25">
      <c r="A55" s="190" t="s">
        <v>374</v>
      </c>
      <c r="B55" s="66">
        <f t="shared" si="11"/>
        <v>1555</v>
      </c>
      <c r="C55" s="63">
        <f t="shared" ref="C55:N55" si="13">C56+C57</f>
        <v>1281</v>
      </c>
      <c r="D55" s="63">
        <f t="shared" si="13"/>
        <v>105</v>
      </c>
      <c r="E55" s="64">
        <f t="shared" si="13"/>
        <v>32</v>
      </c>
      <c r="F55" s="64">
        <f t="shared" si="13"/>
        <v>0</v>
      </c>
      <c r="G55" s="64">
        <f t="shared" si="13"/>
        <v>0</v>
      </c>
      <c r="H55" s="64">
        <f t="shared" si="13"/>
        <v>123</v>
      </c>
      <c r="I55" s="64">
        <f t="shared" si="13"/>
        <v>0</v>
      </c>
      <c r="J55" s="64">
        <f t="shared" si="13"/>
        <v>13</v>
      </c>
      <c r="K55" s="64">
        <f t="shared" si="13"/>
        <v>0</v>
      </c>
      <c r="L55" s="64">
        <f t="shared" si="13"/>
        <v>0</v>
      </c>
      <c r="M55" s="64">
        <f t="shared" si="13"/>
        <v>1</v>
      </c>
      <c r="N55" s="75">
        <f t="shared" si="13"/>
        <v>0</v>
      </c>
      <c r="O55" s="66">
        <f t="shared" si="12"/>
        <v>1555</v>
      </c>
    </row>
    <row r="56" spans="1:15" ht="15.75" customHeight="1" x14ac:dyDescent="0.25">
      <c r="A56" s="191" t="s">
        <v>166</v>
      </c>
      <c r="B56" s="67">
        <f t="shared" si="11"/>
        <v>1503</v>
      </c>
      <c r="C56" s="68">
        <f>SUM(C58:C62)</f>
        <v>1229</v>
      </c>
      <c r="D56" s="68">
        <f t="shared" ref="D56:N56" si="14">SUM(D58:D62)</f>
        <v>105</v>
      </c>
      <c r="E56" s="68">
        <f t="shared" si="14"/>
        <v>32</v>
      </c>
      <c r="F56" s="68">
        <f t="shared" si="14"/>
        <v>0</v>
      </c>
      <c r="G56" s="68">
        <f t="shared" si="14"/>
        <v>0</v>
      </c>
      <c r="H56" s="68">
        <f t="shared" si="14"/>
        <v>123</v>
      </c>
      <c r="I56" s="68">
        <f t="shared" si="14"/>
        <v>0</v>
      </c>
      <c r="J56" s="68">
        <f t="shared" si="14"/>
        <v>13</v>
      </c>
      <c r="K56" s="68">
        <f t="shared" si="14"/>
        <v>0</v>
      </c>
      <c r="L56" s="68">
        <f t="shared" si="14"/>
        <v>0</v>
      </c>
      <c r="M56" s="68">
        <f t="shared" si="14"/>
        <v>1</v>
      </c>
      <c r="N56" s="68">
        <f t="shared" si="14"/>
        <v>0</v>
      </c>
      <c r="O56" s="67">
        <f t="shared" si="12"/>
        <v>1503</v>
      </c>
    </row>
    <row r="57" spans="1:15" ht="15.75" customHeight="1" thickBot="1" x14ac:dyDescent="0.3">
      <c r="A57" s="192" t="s">
        <v>167</v>
      </c>
      <c r="B57" s="71">
        <f t="shared" si="11"/>
        <v>52</v>
      </c>
      <c r="C57" s="72">
        <f>SUM(C63:C64)</f>
        <v>52</v>
      </c>
      <c r="D57" s="72">
        <f t="shared" ref="D57:N57" si="15">SUM(D63:D64)</f>
        <v>0</v>
      </c>
      <c r="E57" s="72">
        <f t="shared" si="15"/>
        <v>0</v>
      </c>
      <c r="F57" s="72">
        <f t="shared" si="15"/>
        <v>0</v>
      </c>
      <c r="G57" s="72">
        <f t="shared" si="15"/>
        <v>0</v>
      </c>
      <c r="H57" s="72">
        <f t="shared" si="15"/>
        <v>0</v>
      </c>
      <c r="I57" s="72">
        <f t="shared" si="15"/>
        <v>0</v>
      </c>
      <c r="J57" s="72">
        <f t="shared" si="15"/>
        <v>0</v>
      </c>
      <c r="K57" s="72">
        <f t="shared" si="15"/>
        <v>0</v>
      </c>
      <c r="L57" s="72">
        <f t="shared" si="15"/>
        <v>0</v>
      </c>
      <c r="M57" s="72">
        <f t="shared" si="15"/>
        <v>0</v>
      </c>
      <c r="N57" s="72">
        <f t="shared" si="15"/>
        <v>0</v>
      </c>
      <c r="O57" s="71">
        <f t="shared" si="12"/>
        <v>52</v>
      </c>
    </row>
    <row r="58" spans="1:15" x14ac:dyDescent="0.25">
      <c r="A58" s="38" t="s">
        <v>396</v>
      </c>
      <c r="B58" s="95">
        <f t="shared" ref="B58:B68" si="16">SUM(C58:N58)</f>
        <v>855</v>
      </c>
      <c r="C58" s="58">
        <f>PR!C58+ART!C58+LH!C58+MY!C58+MT!C58+VC!C58+CF!C58+SS!C58+CA!C58+CM!C58+LT!C58+HOL!C58+GR!C58+SC!C58+GT!C58+IJ!C58</f>
        <v>750</v>
      </c>
      <c r="D58" s="90">
        <f>PR!D58+ART!D58+LH!D58+MY!D58+MT!D58+VC!D58+CF!D58+SS!D58+CA!E58+CM!D58+LT!D58+HOL!D58+GR!D58+SC!D58+GT!D58+IJ!D58</f>
        <v>30</v>
      </c>
      <c r="E58" s="90">
        <f>PR!E58+ART!E58+LH!E58+MY!E58+MT!E58+VC!E58+CF!E58+SS!E58+CA!F58+CM!E58+LT!E58+HOL!E58+GR!E58+SC!E58+GT!E58+IJ!E58</f>
        <v>13</v>
      </c>
      <c r="F58" s="90">
        <f>PR!F58+ART!F58+LH!F58+MY!F58+MT!F58+VC!F58+CF!F58+SS!F58+CA!G58+CM!F58+LT!F58+HOL!F58+GR!F58+SC!F58+GT!F58+IJ!F58</f>
        <v>0</v>
      </c>
      <c r="G58" s="90">
        <f>PR!G58+ART!G58+LH!G58+MY!G58+MT!G58+VC!G58+CF!G58+SS!G58+CA!H58+CM!G58+LT!G58+HOL!G58+GR!G58+SC!G58+GT!G58+IJ!G58</f>
        <v>0</v>
      </c>
      <c r="H58" s="90">
        <f>PR!H58+ART!H58+LH!H58+MY!H58+MT!H58+VC!H58+CF!H58+SS!H58+CA!I58+CM!H58+LT!H58+HOL!H58+GR!H58+SC!H58+GT!H58+IJ!H58</f>
        <v>57</v>
      </c>
      <c r="I58" s="90">
        <f>PR!I58+ART!I58+LH!I58+MY!I58+MT!I58+VC!I58+CF!I58+SS!I58+CA!J58+CM!I58+LT!I58+HOL!I58+GR!I58+SC!I58+GT!I58+IJ!I58</f>
        <v>0</v>
      </c>
      <c r="J58" s="90">
        <f>PR!J58+ART!J58+LH!J58+MY!J58+MT!J58+VC!J58+CF!J58+SS!J58+CA!K58+CM!J58+LT!J58+HOL!J58+GR!J58+SC!J58+GT!J58+IJ!J58</f>
        <v>5</v>
      </c>
      <c r="K58" s="90">
        <f>PR!K58+ART!K58+LH!K58+MY!K58+MT!K58+VC!K58+CF!K58+SS!K58+CA!L58+CM!K58+LT!K58+HOL!K58+GR!K58+SC!K58+GT!K58+IJ!K58</f>
        <v>0</v>
      </c>
      <c r="L58" s="90">
        <f>PR!L58+ART!L58+LH!L58+MY!L58+MT!L58+VC!L58+CF!L58+SS!L58+CA!M58+CM!L58+LT!L58+HOL!L58+GR!L58+SC!L58+GT!L58+IJ!L58</f>
        <v>0</v>
      </c>
      <c r="M58" s="90">
        <f>PR!M58+ART!M58+LH!M58+MY!M58+MT!M58+VC!M58+CF!M58+SS!M58+CA!N58+CM!M58+LT!M58+HOL!M58+GR!M58+SC!M58+GT!M58+IJ!M58</f>
        <v>0</v>
      </c>
      <c r="N58" s="91">
        <f>PR!N58+ART!N58+LH!N58+MY!N58+MT!N58+VC!N58+CF!N58+SS!N58+CA!O58+CM!N58+LT!N58+HOL!N58+GR!N58+SC!N58+GT!N58+IJ!N58</f>
        <v>0</v>
      </c>
      <c r="O58" s="95">
        <f t="shared" ref="O58:O68" si="17">SUM(C58:N58)</f>
        <v>855</v>
      </c>
    </row>
    <row r="59" spans="1:15" x14ac:dyDescent="0.25">
      <c r="A59" s="159" t="s">
        <v>136</v>
      </c>
      <c r="B59" s="13">
        <f t="shared" si="16"/>
        <v>130</v>
      </c>
      <c r="C59" s="59">
        <f>PR!C59+ART!C59+LH!C59+MY!C59+MT!C59+VC!C59+CF!C59+SS!C59+CA!C59+CM!C59+LT!C59+HOL!C59+GR!C59+SC!C59+GT!C59+IJ!C59</f>
        <v>89</v>
      </c>
      <c r="D59" s="92">
        <f>PR!D59+ART!D59+LH!D59+MY!D59+MT!D59+VC!D59+CF!D59+SS!D59+CA!E59+CM!D59+LT!D59+HOL!D59+GR!D59+SC!D59+GT!D59+IJ!D59</f>
        <v>24</v>
      </c>
      <c r="E59" s="92">
        <f>PR!E59+ART!E59+LH!E59+MY!E59+MT!E59+VC!E59+CF!E59+SS!E59+CA!F59+CM!E59+LT!E59+HOL!E59+GR!E59+SC!E59+GT!E59+IJ!E59</f>
        <v>0</v>
      </c>
      <c r="F59" s="92">
        <f>PR!F59+ART!F59+LH!F59+MY!F59+MT!F59+VC!F59+CF!F59+SS!F59+CA!G59+CM!F59+LT!F59+HOL!F59+GR!F59+SC!F59+GT!F59+IJ!F59</f>
        <v>0</v>
      </c>
      <c r="G59" s="92">
        <f>PR!G59+ART!G59+LH!G59+MY!G59+MT!G59+VC!G59+CF!G59+SS!G59+CA!H59+CM!G59+LT!G59+HOL!G59+GR!G59+SC!G59+GT!G59+IJ!G59</f>
        <v>0</v>
      </c>
      <c r="H59" s="92">
        <f>PR!H59+ART!H59+LH!H59+MY!H59+MT!H59+VC!H59+CF!H59+SS!H59+CA!I59+CM!H59+LT!H59+HOL!H59+GR!H59+SC!H59+GT!H59+IJ!H59</f>
        <v>15</v>
      </c>
      <c r="I59" s="92">
        <f>PR!I59+ART!I59+LH!I59+MY!I59+MT!I59+VC!I59+CF!I59+SS!I59+CA!J59+CM!I59+LT!I59+HOL!I59+GR!I59+SC!I59+GT!I59+IJ!I59</f>
        <v>0</v>
      </c>
      <c r="J59" s="92">
        <f>PR!J59+ART!J59+LH!J59+MY!J59+MT!J59+VC!J59+CF!J59+SS!J59+CA!K59+CM!J59+LT!J59+HOL!J59+GR!J59+SC!J59+GT!J59+IJ!J59</f>
        <v>2</v>
      </c>
      <c r="K59" s="92">
        <f>PR!K59+ART!K59+LH!K59+MY!K59+MT!K59+VC!K59+CF!K59+SS!K59+CA!L59+CM!K59+LT!K59+HOL!K59+GR!K59+SC!K59+GT!K59+IJ!K59</f>
        <v>0</v>
      </c>
      <c r="L59" s="92">
        <f>PR!L59+ART!L59+LH!L59+MY!L59+MT!L59+VC!L59+CF!L59+SS!L59+CA!M59+CM!L59+LT!L59+HOL!L59+GR!L59+SC!L59+GT!L59+IJ!L59</f>
        <v>0</v>
      </c>
      <c r="M59" s="92">
        <f>PR!M59+ART!M59+LH!M59+MY!M59+MT!M59+VC!M59+CF!M59+SS!M59+CA!N59+CM!M59+LT!M59+HOL!M59+GR!M59+SC!M59+GT!M59+IJ!M59</f>
        <v>0</v>
      </c>
      <c r="N59" s="93">
        <f>PR!N59+ART!N59+LH!N59+MY!N59+MT!N59+VC!N59+CF!N59+SS!N59+CA!O59+CM!N59+LT!N59+HOL!N59+GR!N59+SC!N59+GT!N59+IJ!N59</f>
        <v>0</v>
      </c>
      <c r="O59" s="13">
        <f t="shared" si="17"/>
        <v>130</v>
      </c>
    </row>
    <row r="60" spans="1:15" x14ac:dyDescent="0.25">
      <c r="A60" s="159" t="s">
        <v>418</v>
      </c>
      <c r="B60" s="13">
        <f t="shared" si="16"/>
        <v>283</v>
      </c>
      <c r="C60" s="59">
        <f>PR!C60+ART!C60+LH!C60+MY!C60+MT!C60+VC!C60+CF!C60+SS!C60+CA!C60+CM!C60+LT!C60+HOL!C60+GR!C60+SC!C60+GT!C60+IJ!C60</f>
        <v>206</v>
      </c>
      <c r="D60" s="92">
        <f>PR!D60+ART!D60+LH!D60+MY!D60+MT!D60+VC!D60+CF!D60+SS!D60+CA!E60+CM!D60+LT!D60+HOL!D60+GR!D60+SC!D60+GT!D60+IJ!D60</f>
        <v>30</v>
      </c>
      <c r="E60" s="92">
        <f>PR!E60+ART!E60+LH!E60+MY!E60+MT!E60+VC!E60+CF!E60+SS!E60+CA!F60+CM!E60+LT!E60+HOL!E60+GR!E60+SC!E60+GT!E60+IJ!E60</f>
        <v>18</v>
      </c>
      <c r="F60" s="92">
        <f>PR!F60+ART!F60+LH!F60+MY!F60+MT!F60+VC!F60+CF!F60+SS!F60+CA!G60+CM!F60+LT!F60+HOL!F60+GR!F60+SC!F60+GT!F60+IJ!F60</f>
        <v>0</v>
      </c>
      <c r="G60" s="92">
        <f>PR!G60+ART!G60+LH!G60+MY!G60+MT!G60+VC!G60+CF!G60+SS!G60+CA!H60+CM!G60+LT!G60+HOL!G60+GR!G60+SC!G60+GT!G60+IJ!G60</f>
        <v>0</v>
      </c>
      <c r="H60" s="92">
        <f>PR!H60+ART!H60+LH!H60+MY!H60+MT!H60+VC!H60+CF!H60+SS!H60+CA!I60+CM!H60+LT!H60+HOL!H60+GR!H60+SC!H60+GT!H60+IJ!H60</f>
        <v>22</v>
      </c>
      <c r="I60" s="92">
        <f>PR!I60+ART!I60+LH!I60+MY!I60+MT!I60+VC!I60+CF!I60+SS!I60+CA!J60+CM!I60+LT!I60+HOL!I60+GR!I60+SC!I60+GT!I60+IJ!I60</f>
        <v>0</v>
      </c>
      <c r="J60" s="92">
        <f>PR!J60+ART!J60+LH!J60+MY!J60+MT!J60+VC!J60+CF!J60+SS!J60+CA!K60+CM!J60+LT!J60+HOL!J60+GR!J60+SC!J60+GT!J60+IJ!J60</f>
        <v>6</v>
      </c>
      <c r="K60" s="92">
        <f>PR!K60+ART!K60+LH!K60+MY!K60+MT!K60+VC!K60+CF!K60+SS!K60+CA!L60+CM!K60+LT!K60+HOL!K60+GR!K60+SC!K60+GT!K60+IJ!K60</f>
        <v>0</v>
      </c>
      <c r="L60" s="92">
        <f>PR!L60+ART!L60+LH!L60+MY!L60+MT!L60+VC!L60+CF!L60+SS!L60+CA!M60+CM!L60+LT!L60+HOL!L60+GR!L60+SC!L60+GT!L60+IJ!L60</f>
        <v>0</v>
      </c>
      <c r="M60" s="92">
        <f>PR!M60+ART!M60+LH!M60+MY!M60+MT!M60+VC!M60+CF!M60+SS!M60+CA!N60+CM!M60+LT!M60+HOL!M60+GR!M60+SC!M60+GT!M60+IJ!M60</f>
        <v>1</v>
      </c>
      <c r="N60" s="93">
        <f>PR!N60+ART!N60+LH!N60+MY!N60+MT!N60+VC!N60+CF!N60+SS!N60+CA!O60+CM!N60+LT!N60+HOL!N60+GR!N60+SC!N60+GT!N60+IJ!N60</f>
        <v>0</v>
      </c>
      <c r="O60" s="13">
        <f t="shared" si="17"/>
        <v>283</v>
      </c>
    </row>
    <row r="61" spans="1:15" x14ac:dyDescent="0.25">
      <c r="A61" s="159" t="s">
        <v>397</v>
      </c>
      <c r="B61" s="13">
        <f t="shared" si="16"/>
        <v>40</v>
      </c>
      <c r="C61" s="59">
        <f>PR!C61+ART!C61+LH!C61+MY!C61+MT!C61+VC!C61+CF!C61+SS!C61+CA!C61+CM!C61+LT!C61+HOL!C61+GR!C61+SC!C61+GT!C61+IJ!C61</f>
        <v>34</v>
      </c>
      <c r="D61" s="92">
        <f>PR!D61+ART!D61+LH!D61+MY!D61+MT!D61+VC!D61+CF!D61+SS!D61+CA!E61+CM!D61+LT!D61+HOL!D61+GR!D61+SC!D61+GT!D61+IJ!D61</f>
        <v>1</v>
      </c>
      <c r="E61" s="92">
        <f>PR!E61+ART!E61+LH!E61+MY!E61+MT!E61+VC!E61+CF!E61+SS!E61+CA!F61+CM!E61+LT!E61+HOL!E61+GR!E61+SC!E61+GT!E61+IJ!E61</f>
        <v>0</v>
      </c>
      <c r="F61" s="92">
        <f>PR!F61+ART!F61+LH!F61+MY!F61+MT!F61+VC!F61+CF!F61+SS!F61+CA!G61+CM!F61+LT!F61+HOL!F61+GR!F61+SC!F61+GT!F61+IJ!F61</f>
        <v>0</v>
      </c>
      <c r="G61" s="92">
        <f>PR!G61+ART!G61+LH!G61+MY!G61+MT!G61+VC!G61+CF!G61+SS!G61+CA!H61+CM!G61+LT!G61+HOL!G61+GR!G61+SC!G61+GT!G61+IJ!G61</f>
        <v>0</v>
      </c>
      <c r="H61" s="92">
        <f>PR!H61+ART!H61+LH!H61+MY!H61+MT!H61+VC!H61+CF!H61+SS!H61+CA!I61+CM!H61+LT!H61+HOL!H61+GR!H61+SC!H61+GT!H61+IJ!H61</f>
        <v>5</v>
      </c>
      <c r="I61" s="92">
        <f>PR!I61+ART!I61+LH!I61+MY!I61+MT!I61+VC!I61+CF!I61+SS!I61+CA!J61+CM!I61+LT!I61+HOL!I61+GR!I61+SC!I61+GT!I61+IJ!I61</f>
        <v>0</v>
      </c>
      <c r="J61" s="92">
        <f>PR!J61+ART!J61+LH!J61+MY!J61+MT!J61+VC!J61+CF!J61+SS!J61+CA!K61+CM!J61+LT!J61+HOL!J61+GR!J61+SC!J61+GT!J61+IJ!J61</f>
        <v>0</v>
      </c>
      <c r="K61" s="92">
        <f>PR!K61+ART!K61+LH!K61+MY!K61+MT!K61+VC!K61+CF!K61+SS!K61+CA!L61+CM!K61+LT!K61+HOL!K61+GR!K61+SC!K61+GT!K61+IJ!K61</f>
        <v>0</v>
      </c>
      <c r="L61" s="92">
        <f>PR!L61+ART!L61+LH!L61+MY!L61+MT!L61+VC!L61+CF!L61+SS!L61+CA!M61+CM!L61+LT!L61+HOL!L61+GR!L61+SC!L61+GT!L61+IJ!L61</f>
        <v>0</v>
      </c>
      <c r="M61" s="92">
        <f>PR!M61+ART!M61+LH!M61+MY!M61+MT!M61+VC!M61+CF!M61+SS!M61+CA!N61+CM!M61+LT!M61+HOL!M61+GR!M61+SC!M61+GT!M61+IJ!M61</f>
        <v>0</v>
      </c>
      <c r="N61" s="93">
        <f>PR!N61+ART!N61+LH!N61+MY!N61+MT!N61+VC!N61+CF!N61+SS!N61+CA!O61+CM!N61+LT!N61+HOL!N61+GR!N61+SC!N61+GT!N61+IJ!N61</f>
        <v>0</v>
      </c>
      <c r="O61" s="13">
        <f t="shared" si="17"/>
        <v>40</v>
      </c>
    </row>
    <row r="62" spans="1:15" x14ac:dyDescent="0.25">
      <c r="A62" s="161" t="s">
        <v>19</v>
      </c>
      <c r="B62" s="13">
        <f t="shared" si="16"/>
        <v>195</v>
      </c>
      <c r="C62" s="59">
        <f>PR!C62+ART!C62+LH!C62+MY!C62+MT!C62+VC!C62+CF!C62+SS!C62+CA!C62+CM!C62+LT!C62+HOL!C62+GR!C62+SC!C62+GT!C62+IJ!C62</f>
        <v>150</v>
      </c>
      <c r="D62" s="92">
        <f>PR!D62+ART!D62+LH!D62+MY!D62+MT!D62+VC!D62+CF!D62+SS!D62+CA!E62+CM!D62+LT!D62+HOL!D62+GR!D62+SC!D62+GT!D62+IJ!D62</f>
        <v>20</v>
      </c>
      <c r="E62" s="92">
        <f>PR!E62+ART!E62+LH!E62+MY!E62+MT!E62+VC!E62+CF!E62+SS!E62+CA!F62+CM!E62+LT!E62+HOL!E62+GR!E62+SC!E62+GT!E62+IJ!E62</f>
        <v>1</v>
      </c>
      <c r="F62" s="92">
        <f>PR!F62+ART!F62+LH!F62+MY!F62+MT!F62+VC!F62+CF!F62+SS!F62+CA!G62+CM!F62+LT!F62+HOL!F62+GR!F62+SC!F62+GT!F62+IJ!F62</f>
        <v>0</v>
      </c>
      <c r="G62" s="92">
        <f>PR!G62+ART!G62+LH!G62+MY!G62+MT!G62+VC!G62+CF!G62+SS!G62+CA!H62+CM!G62+LT!G62+HOL!G62+GR!G62+SC!G62+GT!G62+IJ!G62</f>
        <v>0</v>
      </c>
      <c r="H62" s="92">
        <f>PR!H62+ART!H62+LH!H62+MY!H62+MT!H62+VC!H62+CF!H62+SS!H62+CA!I62+CM!H62+LT!H62+HOL!H62+GR!H62+SC!H62+GT!H62+IJ!H62</f>
        <v>24</v>
      </c>
      <c r="I62" s="92">
        <f>PR!I62+ART!I62+LH!I62+MY!I62+MT!I62+VC!I62+CF!I62+SS!I62+CA!J62+CM!I62+LT!I62+HOL!I62+GR!I62+SC!I62+GT!I62+IJ!I62</f>
        <v>0</v>
      </c>
      <c r="J62" s="92">
        <f>PR!J62+ART!J62+LH!J62+MY!J62+MT!J62+VC!J62+CF!J62+SS!J62+CA!K62+CM!J62+LT!J62+HOL!J62+GR!J62+SC!J62+GT!J62+IJ!J62</f>
        <v>0</v>
      </c>
      <c r="K62" s="92">
        <f>PR!K62+ART!K62+LH!K62+MY!K62+MT!K62+VC!K62+CF!K62+SS!K62+CA!L62+CM!K62+LT!K62+HOL!K62+GR!K62+SC!K62+GT!K62+IJ!K62</f>
        <v>0</v>
      </c>
      <c r="L62" s="92">
        <f>PR!L62+ART!L62+LH!L62+MY!L62+MT!L62+VC!L62+CF!L62+SS!L62+CA!M62+CM!L62+LT!L62+HOL!L62+GR!L62+SC!L62+GT!L62+IJ!L62</f>
        <v>0</v>
      </c>
      <c r="M62" s="92">
        <f>PR!M62+ART!M62+LH!M62+MY!M62+MT!M62+VC!M62+CF!M62+SS!M62+CA!N62+CM!M62+LT!M62+HOL!M62+GR!M62+SC!M62+GT!M62+IJ!M62</f>
        <v>0</v>
      </c>
      <c r="N62" s="93">
        <f>PR!N62+ART!N62+LH!N62+MY!N62+MT!N62+VC!N62+CF!N62+SS!N62+CA!O62+CM!N62+LT!N62+HOL!N62+GR!N62+SC!N62+GT!N62+IJ!N62</f>
        <v>0</v>
      </c>
      <c r="O62" s="13">
        <f t="shared" si="17"/>
        <v>195</v>
      </c>
    </row>
    <row r="63" spans="1:15" x14ac:dyDescent="0.25">
      <c r="A63" s="39" t="s">
        <v>372</v>
      </c>
      <c r="B63" s="13">
        <f t="shared" si="16"/>
        <v>52</v>
      </c>
      <c r="C63" s="59">
        <f>PR!C63+ART!C63+LH!C63+MY!C63+MT!C63+VC!C63+CF!C63+SS!C63+CA!C63+CM!C63+LT!C63+HOL!C63+GR!C63+SC!C63+GT!C63+IJ!C63</f>
        <v>52</v>
      </c>
      <c r="D63" s="92">
        <f>PR!D63+ART!D63+LH!D63+MY!D63+MT!D63+VC!D63+CF!D63+SS!D63+CA!E63+CM!D63+LT!D63+HOL!D63+GR!D63+SC!D63+GT!D63+IJ!D63</f>
        <v>0</v>
      </c>
      <c r="E63" s="92">
        <f>PR!E63+ART!E63+LH!E63+MY!E63+MT!E63+VC!E63+CF!E63+SS!E63+CA!F63+CM!E63+LT!E63+HOL!E63+GR!E63+SC!E63+GT!E63+IJ!E63</f>
        <v>0</v>
      </c>
      <c r="F63" s="92">
        <f>PR!F63+ART!F63+LH!F63+MY!F63+MT!F63+VC!F63+CF!F63+SS!F63+CA!G63+CM!F63+LT!F63+HOL!F63+GR!F63+SC!F63+GT!F63+IJ!F63</f>
        <v>0</v>
      </c>
      <c r="G63" s="92">
        <f>PR!G63+ART!G63+LH!G63+MY!G63+MT!G63+VC!G63+CF!G63+SS!G63+CA!H63+CM!G63+LT!G63+HOL!G63+GR!G63+SC!G63+GT!G63+IJ!G63</f>
        <v>0</v>
      </c>
      <c r="H63" s="92">
        <f>PR!H63+ART!H63+LH!H63+MY!H63+MT!H63+VC!H63+CF!H63+SS!H63+CA!I63+CM!H63+LT!H63+HOL!H63+GR!H63+SC!H63+GT!H63+IJ!H63</f>
        <v>0</v>
      </c>
      <c r="I63" s="92">
        <f>PR!I63+ART!I63+LH!I63+MY!I63+MT!I63+VC!I63+CF!I63+SS!I63+CA!J63+CM!I63+LT!I63+HOL!I63+GR!I63+SC!I63+GT!I63+IJ!I63</f>
        <v>0</v>
      </c>
      <c r="J63" s="92">
        <f>PR!J63+ART!J63+LH!J63+MY!J63+MT!J63+VC!J63+CF!J63+SS!J63+CA!K63+CM!J63+LT!J63+HOL!J63+GR!J63+SC!J63+GT!J63+IJ!J63</f>
        <v>0</v>
      </c>
      <c r="K63" s="92">
        <f>PR!K63+ART!K63+LH!K63+MY!K63+MT!K63+VC!K63+CF!K63+SS!K63+CA!L63+CM!K63+LT!K63+HOL!K63+GR!K63+SC!K63+GT!K63+IJ!K63</f>
        <v>0</v>
      </c>
      <c r="L63" s="92">
        <f>PR!L63+ART!L63+LH!L63+MY!L63+MT!L63+VC!L63+CF!L63+SS!L63+CA!M63+CM!L63+LT!L63+HOL!L63+GR!L63+SC!L63+GT!L63+IJ!L63</f>
        <v>0</v>
      </c>
      <c r="M63" s="92">
        <f>PR!M63+ART!M63+LH!M63+MY!M63+MT!M63+VC!M63+CF!M63+SS!M63+CA!N63+CM!M63+LT!M63+HOL!M63+GR!M63+SC!M63+GT!M63+IJ!M63</f>
        <v>0</v>
      </c>
      <c r="N63" s="93">
        <f>PR!N63+ART!N63+LH!N63+MY!N63+MT!N63+VC!N63+CF!N63+SS!N63+CA!O63+CM!N63+LT!N63+HOL!N63+GR!N63+SC!N63+GT!N63+IJ!N63</f>
        <v>0</v>
      </c>
      <c r="O63" s="13">
        <f t="shared" si="17"/>
        <v>52</v>
      </c>
    </row>
    <row r="64" spans="1:15" ht="15.75" thickBot="1" x14ac:dyDescent="0.3">
      <c r="A64" s="39" t="s">
        <v>373</v>
      </c>
      <c r="B64" s="13">
        <f t="shared" si="16"/>
        <v>0</v>
      </c>
      <c r="C64" s="60">
        <f>PR!C64+ART!C64+LH!C64+MY!C64+MT!C64+VC!C64+CF!C64+SS!C64+CA!C64+CM!C64+LT!C64+HOL!C64+GR!C64+SC!C64+GT!C64+IJ!C64</f>
        <v>0</v>
      </c>
      <c r="D64" s="94">
        <f>PR!D64+ART!D64+LH!D64+MY!D64+MT!D64+VC!D64+CF!D64+SS!D64+CA!E64+CM!D64+LT!D64+HOL!D64+GR!D64+SC!D64+GT!D64+IJ!D64</f>
        <v>0</v>
      </c>
      <c r="E64" s="94">
        <f>PR!E64+ART!E64+LH!E64+MY!E64+MT!E64+VC!E64+CF!E64+SS!E64+CA!F64+CM!E64+LT!E64+HOL!E64+GR!E64+SC!E64+GT!E64+IJ!E64</f>
        <v>0</v>
      </c>
      <c r="F64" s="94">
        <f>PR!F64+ART!F64+LH!F64+MY!F64+MT!F64+VC!F64+CF!F64+SS!F64+CA!G64+CM!F64+LT!F64+HOL!F64+GR!F64+SC!F64+GT!F64+IJ!F64</f>
        <v>0</v>
      </c>
      <c r="G64" s="94">
        <f>PR!G64+ART!G64+LH!G64+MY!G64+MT!G64+VC!G64+CF!G64+SS!G64+CA!H64+CM!G64+LT!G64+HOL!G64+GR!G64+SC!G64+GT!G64+IJ!G64</f>
        <v>0</v>
      </c>
      <c r="H64" s="94">
        <f>PR!H64+ART!H64+LH!H64+MY!H64+MT!H64+VC!H64+CF!H64+SS!H64+CA!I64+CM!H64+LT!H64+HOL!H64+GR!H64+SC!H64+GT!H64+IJ!H64</f>
        <v>0</v>
      </c>
      <c r="I64" s="94">
        <f>PR!I64+ART!I64+LH!I64+MY!I64+MT!I64+VC!I64+CF!I64+SS!I64+CA!J64+CM!I64+LT!I64+HOL!I64+GR!I64+SC!I64+GT!I64+IJ!I64</f>
        <v>0</v>
      </c>
      <c r="J64" s="94">
        <f>PR!J64+ART!J64+LH!J64+MY!J64+MT!J64+VC!J64+CF!J64+SS!J64+CA!K64+CM!J64+LT!J64+HOL!J64+GR!J64+SC!J64+GT!J64+IJ!J64</f>
        <v>0</v>
      </c>
      <c r="K64" s="94">
        <f>PR!K64+ART!K64+LH!K64+MY!K64+MT!K64+VC!K64+CF!K64+SS!K64+CA!L64+CM!K64+LT!K64+HOL!K64+GR!K64+SC!K64+GT!K64+IJ!K64</f>
        <v>0</v>
      </c>
      <c r="L64" s="94">
        <f>PR!L64+ART!L64+LH!L64+MY!L64+MT!L64+VC!L64+CF!L64+SS!L64+CA!M64+CM!L64+LT!L64+HOL!L64+GR!L64+SC!L64+GT!L64+IJ!L64</f>
        <v>0</v>
      </c>
      <c r="M64" s="94">
        <f>PR!M64+ART!M64+LH!M64+MY!M64+MT!M64+VC!M64+CF!M64+SS!M64+CA!N64+CM!M64+LT!M64+HOL!M64+GR!M64+SC!M64+GT!M64+IJ!M64</f>
        <v>0</v>
      </c>
      <c r="N64" s="215">
        <f>PR!N64+ART!N64+LH!N64+MY!N64+MT!N64+VC!N64+CF!N64+SS!N64+CA!O64+CM!N64+LT!N64+HOL!N64+GR!N64+SC!N64+GT!N64+IJ!N64</f>
        <v>0</v>
      </c>
      <c r="O64" s="13">
        <f t="shared" si="17"/>
        <v>0</v>
      </c>
    </row>
    <row r="65" spans="1:15" ht="15.75" customHeight="1" x14ac:dyDescent="0.25">
      <c r="A65" s="190" t="s">
        <v>20</v>
      </c>
      <c r="B65" s="66">
        <f t="shared" si="16"/>
        <v>3282</v>
      </c>
      <c r="C65" s="63">
        <f t="shared" ref="C65:N65" si="18">C66+C67</f>
        <v>2909</v>
      </c>
      <c r="D65" s="63">
        <f t="shared" si="18"/>
        <v>83</v>
      </c>
      <c r="E65" s="64">
        <f t="shared" si="18"/>
        <v>58</v>
      </c>
      <c r="F65" s="64">
        <f t="shared" si="18"/>
        <v>4</v>
      </c>
      <c r="G65" s="64">
        <f t="shared" si="18"/>
        <v>0</v>
      </c>
      <c r="H65" s="64">
        <f t="shared" si="18"/>
        <v>143</v>
      </c>
      <c r="I65" s="64">
        <f t="shared" si="18"/>
        <v>24</v>
      </c>
      <c r="J65" s="64">
        <f t="shared" si="18"/>
        <v>34</v>
      </c>
      <c r="K65" s="64">
        <f t="shared" si="18"/>
        <v>0</v>
      </c>
      <c r="L65" s="64">
        <f t="shared" si="18"/>
        <v>10</v>
      </c>
      <c r="M65" s="64">
        <f t="shared" si="18"/>
        <v>12</v>
      </c>
      <c r="N65" s="75">
        <f t="shared" si="18"/>
        <v>5</v>
      </c>
      <c r="O65" s="66">
        <f t="shared" si="17"/>
        <v>3282</v>
      </c>
    </row>
    <row r="66" spans="1:15" ht="15.75" customHeight="1" x14ac:dyDescent="0.25">
      <c r="A66" s="191" t="s">
        <v>166</v>
      </c>
      <c r="B66" s="67">
        <f t="shared" si="16"/>
        <v>1858</v>
      </c>
      <c r="C66" s="68">
        <f>SUM(C68:C70)</f>
        <v>1536</v>
      </c>
      <c r="D66" s="68">
        <f t="shared" ref="D66:N66" si="19">SUM(D68:D70)</f>
        <v>73</v>
      </c>
      <c r="E66" s="68">
        <f t="shared" si="19"/>
        <v>58</v>
      </c>
      <c r="F66" s="68">
        <f t="shared" si="19"/>
        <v>4</v>
      </c>
      <c r="G66" s="68">
        <f t="shared" si="19"/>
        <v>0</v>
      </c>
      <c r="H66" s="68">
        <f t="shared" si="19"/>
        <v>102</v>
      </c>
      <c r="I66" s="68">
        <f t="shared" si="19"/>
        <v>24</v>
      </c>
      <c r="J66" s="68">
        <f t="shared" si="19"/>
        <v>34</v>
      </c>
      <c r="K66" s="68">
        <f t="shared" si="19"/>
        <v>0</v>
      </c>
      <c r="L66" s="68">
        <f t="shared" si="19"/>
        <v>10</v>
      </c>
      <c r="M66" s="68">
        <f t="shared" si="19"/>
        <v>12</v>
      </c>
      <c r="N66" s="68">
        <f t="shared" si="19"/>
        <v>5</v>
      </c>
      <c r="O66" s="67">
        <f t="shared" si="17"/>
        <v>1858</v>
      </c>
    </row>
    <row r="67" spans="1:15" ht="15.75" customHeight="1" thickBot="1" x14ac:dyDescent="0.3">
      <c r="A67" s="192" t="s">
        <v>167</v>
      </c>
      <c r="B67" s="71">
        <f t="shared" si="16"/>
        <v>1424</v>
      </c>
      <c r="C67" s="72">
        <f>SUM(C71:C76)</f>
        <v>1373</v>
      </c>
      <c r="D67" s="72">
        <f t="shared" ref="D67:N67" si="20">SUM(D71:D76)</f>
        <v>10</v>
      </c>
      <c r="E67" s="72">
        <f t="shared" si="20"/>
        <v>0</v>
      </c>
      <c r="F67" s="72">
        <f t="shared" si="20"/>
        <v>0</v>
      </c>
      <c r="G67" s="72">
        <f t="shared" si="20"/>
        <v>0</v>
      </c>
      <c r="H67" s="72">
        <f t="shared" si="20"/>
        <v>41</v>
      </c>
      <c r="I67" s="72">
        <f t="shared" si="20"/>
        <v>0</v>
      </c>
      <c r="J67" s="72">
        <f t="shared" si="20"/>
        <v>0</v>
      </c>
      <c r="K67" s="72">
        <f t="shared" si="20"/>
        <v>0</v>
      </c>
      <c r="L67" s="72">
        <f t="shared" si="20"/>
        <v>0</v>
      </c>
      <c r="M67" s="72">
        <f t="shared" si="20"/>
        <v>0</v>
      </c>
      <c r="N67" s="72">
        <f t="shared" si="20"/>
        <v>0</v>
      </c>
      <c r="O67" s="71">
        <f t="shared" si="17"/>
        <v>1424</v>
      </c>
    </row>
    <row r="68" spans="1:15" x14ac:dyDescent="0.25">
      <c r="A68" s="38" t="s">
        <v>398</v>
      </c>
      <c r="B68" s="13">
        <f t="shared" si="16"/>
        <v>679</v>
      </c>
      <c r="C68" s="58">
        <f>PR!C68+ART!C68+LH!C68+MY!C68+MT!C68+VC!C68+CF!C68+SS!C68+CA!C68+CM!C68+LT!C68+HOL!C68+GR!C68+SC!C68+GT!C68+IJ!C68</f>
        <v>575</v>
      </c>
      <c r="D68" s="90">
        <f>PR!D68+ART!D68+LH!D68+MY!D68+MT!D68+VC!D68+CF!D68+SS!D68+CA!E68+CM!D68+LT!D68+HOL!D68+GR!D68+SC!D68+GT!D68+IJ!D68</f>
        <v>28</v>
      </c>
      <c r="E68" s="90">
        <f>PR!E68+ART!E68+LH!E68+MY!E68+MT!E68+VC!E68+CF!E68+SS!E68+CA!F68+CM!E68+LT!E68+HOL!E68+GR!E68+SC!E68+GT!E68+IJ!E68</f>
        <v>12</v>
      </c>
      <c r="F68" s="90">
        <f>PR!F68+ART!F68+LH!F68+MY!F68+MT!F68+VC!F68+CF!F68+SS!F68+CA!G68+CM!F68+LT!F68+HOL!F68+GR!F68+SC!F68+GT!F68+IJ!F68</f>
        <v>2</v>
      </c>
      <c r="G68" s="90">
        <f>PR!G68+ART!G68+LH!G68+MY!G68+MT!G68+VC!G68+CF!G68+SS!G68+CA!H68+CM!G68+LT!G68+HOL!G68+GR!G68+SC!G68+GT!G68+IJ!G68</f>
        <v>0</v>
      </c>
      <c r="H68" s="90">
        <f>PR!H68+ART!H68+LH!H68+MY!H68+MT!H68+VC!H68+CF!H68+SS!H68+CA!I68+CM!H68+LT!H68+HOL!H68+GR!H68+SC!H68+GT!H68+IJ!H68</f>
        <v>39</v>
      </c>
      <c r="I68" s="90">
        <f>PR!I68+ART!I68+LH!I68+MY!I68+MT!I68+VC!I68+CF!I68+SS!I68+CA!J68+CM!I68+LT!I68+HOL!I68+GR!I68+SC!I68+GT!I68+IJ!I68</f>
        <v>10</v>
      </c>
      <c r="J68" s="90">
        <f>PR!J68+ART!J68+LH!J68+MY!J68+MT!J68+VC!J68+CF!J68+SS!J68+CA!K68+CM!J68+LT!J68+HOL!J68+GR!J68+SC!J68+GT!J68+IJ!J68</f>
        <v>11</v>
      </c>
      <c r="K68" s="90">
        <f>PR!K68+ART!K68+LH!K68+MY!K68+MT!K68+VC!K68+CF!K68+SS!K68+CA!L68+CM!K68+LT!K68+HOL!K68+GR!K68+SC!K68+GT!K68+IJ!K68</f>
        <v>0</v>
      </c>
      <c r="L68" s="90">
        <f>PR!L68+ART!L68+LH!L68+MY!L68+MT!L68+VC!L68+CF!L68+SS!L68+CA!M68+CM!L68+LT!L68+HOL!L68+GR!L68+SC!L68+GT!L68+IJ!L68</f>
        <v>0</v>
      </c>
      <c r="M68" s="90">
        <f>PR!M68+ART!M68+LH!M68+MY!M68+MT!M68+VC!M68+CF!M68+SS!M68+CA!N68+CM!M68+LT!M68+HOL!M68+GR!M68+SC!M68+GT!M68+IJ!M68</f>
        <v>1</v>
      </c>
      <c r="N68" s="91">
        <f>PR!N68+ART!N68+LH!N68+MY!N68+MT!N68+VC!N68+CF!N68+SS!N68+CA!O68+CM!N68+LT!N68+HOL!N68+GR!N68+SC!N68+GT!N68+IJ!N68</f>
        <v>1</v>
      </c>
      <c r="O68" s="13">
        <f t="shared" si="17"/>
        <v>679</v>
      </c>
    </row>
    <row r="69" spans="1:15" x14ac:dyDescent="0.25">
      <c r="A69" s="39" t="s">
        <v>399</v>
      </c>
      <c r="B69" s="13">
        <f t="shared" ref="B69:B76" si="21">SUM(C69:N69)</f>
        <v>943</v>
      </c>
      <c r="C69" s="59">
        <f>PR!C69+ART!C69+LH!C69+MY!C69+MT!C69+VC!C69+CF!C69+SS!C69+CA!C69+CM!C69+LT!C69+HOL!C69+GR!C69+SC!C69+GT!C69+IJ!C69</f>
        <v>827</v>
      </c>
      <c r="D69" s="92">
        <f>PR!D69+ART!D69+LH!D69+MY!D69+MT!D69+VC!D69+CF!D69+SS!D69+CA!E69+CM!D69+LT!D69+HOL!D69+GR!D69+SC!D69+GT!D69+IJ!D69</f>
        <v>26</v>
      </c>
      <c r="E69" s="92">
        <f>PR!E69+ART!E69+LH!E69+MY!E69+MT!E69+VC!E69+CF!E69+SS!E69+CA!F69+CM!E69+LT!E69+HOL!E69+GR!E69+SC!E69+GT!E69+IJ!E69</f>
        <v>19</v>
      </c>
      <c r="F69" s="92">
        <f>PR!F69+ART!F69+LH!F69+MY!F69+MT!F69+VC!F69+CF!F69+SS!F69+CA!G69+CM!F69+LT!F69+HOL!F69+GR!F69+SC!F69+GT!F69+IJ!F69</f>
        <v>0</v>
      </c>
      <c r="G69" s="92">
        <f>PR!G69+ART!G69+LH!G69+MY!G69+MT!G69+VC!G69+CF!G69+SS!G69+CA!H69+CM!G69+LT!G69+HOL!G69+GR!G69+SC!G69+GT!G69+IJ!G69</f>
        <v>0</v>
      </c>
      <c r="H69" s="92">
        <f>PR!H69+ART!H69+LH!H69+MY!H69+MT!H69+VC!H69+CF!H69+SS!H69+CA!I69+CM!H69+LT!H69+HOL!H69+GR!H69+SC!H69+GT!H69+IJ!H69</f>
        <v>44</v>
      </c>
      <c r="I69" s="92">
        <f>PR!I69+ART!I69+LH!I69+MY!I69+MT!I69+VC!I69+CF!I69+SS!I69+CA!J69+CM!I69+LT!I69+HOL!I69+GR!I69+SC!I69+GT!I69+IJ!I69</f>
        <v>14</v>
      </c>
      <c r="J69" s="92">
        <f>PR!J69+ART!J69+LH!J69+MY!J69+MT!J69+VC!J69+CF!J69+SS!J69+CA!K69+CM!J69+LT!J69+HOL!J69+GR!J69+SC!J69+GT!J69+IJ!J69</f>
        <v>13</v>
      </c>
      <c r="K69" s="92">
        <f>PR!K69+ART!K69+LH!K69+MY!K69+MT!K69+VC!K69+CF!K69+SS!K69+CA!L69+CM!K69+LT!K69+HOL!K69+GR!K69+SC!K69+GT!K69+IJ!K69</f>
        <v>0</v>
      </c>
      <c r="L69" s="92">
        <f>PR!L69+ART!L69+LH!L69+MY!L69+MT!L69+VC!L69+CF!L69+SS!L69+CA!M69+CM!L69+LT!L69+HOL!L69+GR!L69+SC!L69+GT!L69+IJ!L69</f>
        <v>0</v>
      </c>
      <c r="M69" s="92">
        <f>PR!M69+ART!M69+LH!M69+MY!M69+MT!M69+VC!M69+CF!M69+SS!M69+CA!N69+CM!M69+LT!M69+HOL!M69+GR!M69+SC!M69+GT!M69+IJ!M69</f>
        <v>0</v>
      </c>
      <c r="N69" s="93">
        <f>PR!N69+ART!N69+LH!N69+MY!N69+MT!N69+VC!N69+CF!N69+SS!N69+CA!O69+CM!N69+LT!N69+HOL!N69+GR!N69+SC!N69+GT!N69+IJ!N69</f>
        <v>0</v>
      </c>
      <c r="O69" s="13">
        <f t="shared" ref="O69:O76" si="22">SUM(C69:N69)</f>
        <v>943</v>
      </c>
    </row>
    <row r="70" spans="1:15" x14ac:dyDescent="0.25">
      <c r="A70" s="39" t="s">
        <v>400</v>
      </c>
      <c r="B70" s="13">
        <f t="shared" si="21"/>
        <v>236</v>
      </c>
      <c r="C70" s="59">
        <f>PR!C70+ART!C70+LH!C70+MY!C70+MT!C70+VC!C70+CF!C70+SS!C70+CA!C70+CM!C70+LT!C70+HOL!C70+GR!C70+SC!C70+GT!C70+IJ!C70</f>
        <v>134</v>
      </c>
      <c r="D70" s="92">
        <f>PR!D70+ART!D70+LH!D70+MY!D70+MT!D70+VC!D70+CF!D70+SS!D70+CA!E70+CM!D70+LT!D70+HOL!D70+GR!D70+SC!D70+GT!D70+IJ!D70</f>
        <v>19</v>
      </c>
      <c r="E70" s="92">
        <f>PR!E70+ART!E70+LH!E70+MY!E70+MT!E70+VC!E70+CF!E70+SS!E70+CA!F70+CM!E70+LT!E70+HOL!E70+GR!E70+SC!E70+GT!E70+IJ!E70</f>
        <v>27</v>
      </c>
      <c r="F70" s="92">
        <f>PR!F70+ART!F70+LH!F70+MY!F70+MT!F70+VC!F70+CF!F70+SS!F70+CA!G70+CM!F70+LT!F70+HOL!F70+GR!F70+SC!F70+GT!F70+IJ!F70</f>
        <v>2</v>
      </c>
      <c r="G70" s="92">
        <f>PR!G70+ART!G70+LH!G70+MY!G70+MT!G70+VC!G70+CF!G70+SS!G70+CA!H70+CM!G70+LT!G70+HOL!G70+GR!G70+SC!G70+GT!G70+IJ!G70</f>
        <v>0</v>
      </c>
      <c r="H70" s="92">
        <f>PR!H70+ART!H70+LH!H70+MY!H70+MT!H70+VC!H70+CF!H70+SS!H70+CA!I70+CM!H70+LT!H70+HOL!H70+GR!H70+SC!H70+GT!H70+IJ!H70</f>
        <v>19</v>
      </c>
      <c r="I70" s="92">
        <f>PR!I70+ART!I70+LH!I70+MY!I70+MT!I70+VC!I70+CF!I70+SS!I70+CA!J70+CM!I70+LT!I70+HOL!I70+GR!I70+SC!I70+GT!I70+IJ!I70</f>
        <v>0</v>
      </c>
      <c r="J70" s="92">
        <f>PR!J70+ART!J70+LH!J70+MY!J70+MT!J70+VC!J70+CF!J70+SS!J70+CA!K70+CM!J70+LT!J70+HOL!J70+GR!J70+SC!J70+GT!J70+IJ!J70</f>
        <v>10</v>
      </c>
      <c r="K70" s="92">
        <f>PR!K70+ART!K70+LH!K70+MY!K70+MT!K70+VC!K70+CF!K70+SS!K70+CA!L70+CM!K70+LT!K70+HOL!K70+GR!K70+SC!K70+GT!K70+IJ!K70</f>
        <v>0</v>
      </c>
      <c r="L70" s="92">
        <f>PR!L70+ART!L70+LH!L70+MY!L70+MT!L70+VC!L70+CF!L70+SS!L70+CA!M70+CM!L70+LT!L70+HOL!L70+GR!L70+SC!L70+GT!L70+IJ!L70</f>
        <v>10</v>
      </c>
      <c r="M70" s="92">
        <f>PR!M70+ART!M70+LH!M70+MY!M70+MT!M70+VC!M70+CF!M70+SS!M70+CA!N70+CM!M70+LT!M70+HOL!M70+GR!M70+SC!M70+GT!M70+IJ!M70</f>
        <v>11</v>
      </c>
      <c r="N70" s="93">
        <f>PR!N70+ART!N70+LH!N70+MY!N70+MT!N70+VC!N70+CF!N70+SS!N70+CA!O70+CM!N70+LT!N70+HOL!N70+GR!N70+SC!N70+GT!N70+IJ!N70</f>
        <v>4</v>
      </c>
      <c r="O70" s="13">
        <f t="shared" si="22"/>
        <v>236</v>
      </c>
    </row>
    <row r="71" spans="1:15" x14ac:dyDescent="0.25">
      <c r="A71" s="39" t="s">
        <v>453</v>
      </c>
      <c r="B71" s="13">
        <f t="shared" si="21"/>
        <v>449</v>
      </c>
      <c r="C71" s="59">
        <f>PR!C71+ART!C71+LH!C71+MY!C71+MT!C71+VC!C71+CF!C71+SS!C71+CA!C71+CM!C71+LT!C71+HOL!C71+GR!C71+SC!C71+GT!C71+IJ!C71</f>
        <v>439</v>
      </c>
      <c r="D71" s="92">
        <f>PR!D71+ART!D71+LH!D71+MY!D71+MT!D71+VC!D71+CF!D71+SS!D71+CA!E71+CM!D71+LT!D71+HOL!D71+GR!D71+SC!D71+GT!D71+IJ!D71</f>
        <v>10</v>
      </c>
      <c r="E71" s="92">
        <f>PR!E71+ART!E71+LH!E71+MY!E71+MT!E71+VC!E71+CF!E71+SS!E71+CA!F71+CM!E71+LT!E71+HOL!E71+GR!E71+SC!E71+GT!E71+IJ!E71</f>
        <v>0</v>
      </c>
      <c r="F71" s="92">
        <f>PR!F71+ART!F71+LH!F71+MY!F71+MT!F71+VC!F71+CF!F71+SS!F71+CA!G71+CM!F71+LT!F71+HOL!F71+GR!F71+SC!F71+GT!F71+IJ!F71</f>
        <v>0</v>
      </c>
      <c r="G71" s="92">
        <f>PR!G71+ART!G71+LH!G71+MY!G71+MT!G71+VC!G71+CF!G71+SS!G71+CA!H71+CM!G71+LT!G71+HOL!G71+GR!G71+SC!G71+GT!G71+IJ!G71</f>
        <v>0</v>
      </c>
      <c r="H71" s="92">
        <f>PR!H71+ART!H71+LH!H71+MY!H71+MT!H71+VC!H71+CF!H71+SS!H71+CA!I71+CM!H71+LT!H71+HOL!H71+GR!H71+SC!H71+GT!H71+IJ!H71</f>
        <v>0</v>
      </c>
      <c r="I71" s="92">
        <f>PR!I71+ART!I71+LH!I71+MY!I71+MT!I71+VC!I71+CF!I71+SS!I71+CA!J71+CM!I71+LT!I71+HOL!I71+GR!I71+SC!I71+GT!I71+IJ!I71</f>
        <v>0</v>
      </c>
      <c r="J71" s="92">
        <f>PR!J71+ART!J71+LH!J71+MY!J71+MT!J71+VC!J71+CF!J71+SS!J71+CA!K71+CM!J71+LT!J71+HOL!J71+GR!J71+SC!J71+GT!J71+IJ!J71</f>
        <v>0</v>
      </c>
      <c r="K71" s="92">
        <f>PR!K71+ART!K71+LH!K71+MY!K71+MT!K71+VC!K71+CF!K71+SS!K71+CA!L71+CM!K71+LT!K71+HOL!K71+GR!K71+SC!K71+GT!K71+IJ!K71</f>
        <v>0</v>
      </c>
      <c r="L71" s="92">
        <f>PR!L71+ART!L71+LH!L71+MY!L71+MT!L71+VC!L71+CF!L71+SS!L71+CA!M71+CM!L71+LT!L71+HOL!L71+GR!L71+SC!L71+GT!L71+IJ!L71</f>
        <v>0</v>
      </c>
      <c r="M71" s="92">
        <f>PR!M71+ART!M71+LH!M71+MY!M71+MT!M71+VC!M71+CF!M71+SS!M71+CA!N71+CM!M71+LT!M71+HOL!M71+GR!M71+SC!M71+GT!M71+IJ!M71</f>
        <v>0</v>
      </c>
      <c r="N71" s="93">
        <f>PR!N71+ART!N71+LH!N71+MY!N71+MT!N71+VC!N71+CF!N71+SS!N71+CA!O71+CM!N71+LT!N71+HOL!N71+GR!N71+SC!N71+GT!N71+IJ!N71</f>
        <v>0</v>
      </c>
      <c r="O71" s="13">
        <f t="shared" si="22"/>
        <v>449</v>
      </c>
    </row>
    <row r="72" spans="1:15" ht="15.75" customHeight="1" x14ac:dyDescent="0.25">
      <c r="A72" s="39" t="s">
        <v>22</v>
      </c>
      <c r="B72" s="13">
        <f t="shared" si="21"/>
        <v>174</v>
      </c>
      <c r="C72" s="59">
        <f>PR!C72+ART!C72+LH!C72+MY!C72+MT!C72+VC!C72+CF!C72+SS!C72+CA!C72+CM!C72+LT!C72+HOL!C72+GR!C72+SC!C72+GT!C72+IJ!C72</f>
        <v>174</v>
      </c>
      <c r="D72" s="92">
        <f>PR!D72+ART!D72+LH!D72+MY!D72+MT!D72+VC!D72+CF!D72+SS!D72+CA!E72+CM!D72+LT!D72+HOL!D72+GR!D72+SC!D72+GT!D72+IJ!D72</f>
        <v>0</v>
      </c>
      <c r="E72" s="92">
        <f>PR!E72+ART!E72+LH!E72+MY!E72+MT!E72+VC!E72+CF!E72+SS!E72+CA!F72+CM!E72+LT!E72+HOL!E72+GR!E72+SC!E72+GT!E72+IJ!E72</f>
        <v>0</v>
      </c>
      <c r="F72" s="92">
        <f>PR!F72+ART!F72+LH!F72+MY!F72+MT!F72+VC!F72+CF!F72+SS!F72+CA!G72+CM!F72+LT!F72+HOL!F72+GR!F72+SC!F72+GT!F72+IJ!F72</f>
        <v>0</v>
      </c>
      <c r="G72" s="92">
        <f>PR!G72+ART!G72+LH!G72+MY!G72+MT!G72+VC!G72+CF!G72+SS!G72+CA!H72+CM!G72+LT!G72+HOL!G72+GR!G72+SC!G72+GT!G72+IJ!G72</f>
        <v>0</v>
      </c>
      <c r="H72" s="92">
        <f>PR!H72+ART!H72+LH!H72+MY!H72+MT!H72+VC!H72+CF!H72+SS!H72+CA!I72+CM!H72+LT!H72+HOL!H72+GR!H72+SC!H72+GT!H72+IJ!H72</f>
        <v>0</v>
      </c>
      <c r="I72" s="92">
        <f>PR!I72+ART!I72+LH!I72+MY!I72+MT!I72+VC!I72+CF!I72+SS!I72+CA!J72+CM!I72+LT!I72+HOL!I72+GR!I72+SC!I72+GT!I72+IJ!I72</f>
        <v>0</v>
      </c>
      <c r="J72" s="92">
        <f>PR!J72+ART!J72+LH!J72+MY!J72+MT!J72+VC!J72+CF!J72+SS!J72+CA!K72+CM!J72+LT!J72+HOL!J72+GR!J72+SC!J72+GT!J72+IJ!J72</f>
        <v>0</v>
      </c>
      <c r="K72" s="92">
        <f>PR!K72+ART!K72+LH!K72+MY!K72+MT!K72+VC!K72+CF!K72+SS!K72+CA!L72+CM!K72+LT!K72+HOL!K72+GR!K72+SC!K72+GT!K72+IJ!K72</f>
        <v>0</v>
      </c>
      <c r="L72" s="92">
        <f>PR!L72+ART!L72+LH!L72+MY!L72+MT!L72+VC!L72+CF!L72+SS!L72+CA!M72+CM!L72+LT!L72+HOL!L72+GR!L72+SC!L72+GT!L72+IJ!L72</f>
        <v>0</v>
      </c>
      <c r="M72" s="92">
        <f>PR!M72+ART!M72+LH!M72+MY!M72+MT!M72+VC!M72+CF!M72+SS!M72+CA!N72+CM!M72+LT!M72+HOL!M72+GR!M72+SC!M72+GT!M72+IJ!M72</f>
        <v>0</v>
      </c>
      <c r="N72" s="93">
        <f>PR!N72+ART!N72+LH!N72+MY!N72+MT!N72+VC!N72+CF!N72+SS!N72+CA!O72+CM!N72+LT!N72+HOL!N72+GR!N72+SC!N72+GT!N72+IJ!N72</f>
        <v>0</v>
      </c>
      <c r="O72" s="13">
        <f t="shared" si="22"/>
        <v>174</v>
      </c>
    </row>
    <row r="73" spans="1:15" ht="15.75" customHeight="1" x14ac:dyDescent="0.25">
      <c r="A73" s="228" t="s">
        <v>370</v>
      </c>
      <c r="B73" s="13">
        <f t="shared" si="21"/>
        <v>168</v>
      </c>
      <c r="C73" s="59">
        <f>PR!C73+ART!C73+LH!C73+MY!C73+MT!C73+VC!C73+CF!C73+SS!C73+CA!C73+CM!C73+LT!C73+HOL!C73+GR!C73+SC!C73+GT!C73+IJ!C73</f>
        <v>168</v>
      </c>
      <c r="D73" s="92">
        <f>PR!D73+ART!D73+LH!D73+MY!D73+MT!D73+VC!D73+CF!D73+SS!D73+CA!E73+CM!D73+LT!D73+HOL!D73+GR!D73+SC!D73+GT!D73+IJ!D73</f>
        <v>0</v>
      </c>
      <c r="E73" s="92">
        <f>PR!E73+ART!E73+LH!E73+MY!E73+MT!E73+VC!E73+CF!E73+SS!E73+CA!F73+CM!E73+LT!E73+HOL!E73+GR!E73+SC!E73+GT!E73+IJ!E73</f>
        <v>0</v>
      </c>
      <c r="F73" s="92">
        <f>PR!F73+ART!F73+LH!F73+MY!F73+MT!F73+VC!F73+CF!F73+SS!F73+CA!G73+CM!F73+LT!F73+HOL!F73+GR!F73+SC!F73+GT!F73+IJ!F73</f>
        <v>0</v>
      </c>
      <c r="G73" s="92">
        <f>PR!G73+ART!G73+LH!G73+MY!G73+MT!G73+VC!G73+CF!G73+SS!G73+CA!H73+CM!G73+LT!G73+HOL!G73+GR!G73+SC!G73+GT!G73+IJ!G73</f>
        <v>0</v>
      </c>
      <c r="H73" s="92">
        <f>PR!H73+ART!H73+LH!H73+MY!H73+MT!H73+VC!H73+CF!H73+SS!H73+CA!I73+CM!H73+LT!H73+HOL!H73+GR!H73+SC!H73+GT!H73+IJ!H73</f>
        <v>0</v>
      </c>
      <c r="I73" s="92">
        <f>PR!I73+ART!I73+LH!I73+MY!I73+MT!I73+VC!I73+CF!I73+SS!I73+CA!J73+CM!I73+LT!I73+HOL!I73+GR!I73+SC!I73+GT!I73+IJ!I73</f>
        <v>0</v>
      </c>
      <c r="J73" s="92">
        <f>PR!J73+ART!J73+LH!J73+MY!J73+MT!J73+VC!J73+CF!J73+SS!J73+CA!K73+CM!J73+LT!J73+HOL!J73+GR!J73+SC!J73+GT!J73+IJ!J73</f>
        <v>0</v>
      </c>
      <c r="K73" s="92">
        <f>PR!K73+ART!K73+LH!K73+MY!K73+MT!K73+VC!K73+CF!K73+SS!K73+CA!L73+CM!K73+LT!K73+HOL!K73+GR!K73+SC!K73+GT!K73+IJ!K73</f>
        <v>0</v>
      </c>
      <c r="L73" s="92">
        <f>PR!L73+ART!L73+LH!L73+MY!L73+MT!L73+VC!L73+CF!L73+SS!L73+CA!M73+CM!L73+LT!L73+HOL!L73+GR!L73+SC!L73+GT!L73+IJ!L73</f>
        <v>0</v>
      </c>
      <c r="M73" s="92">
        <f>PR!M73+ART!M73+LH!M73+MY!M73+MT!M73+VC!M73+CF!M73+SS!M73+CA!N73+CM!M73+LT!M73+HOL!M73+GR!M73+SC!M73+GT!M73+IJ!M73</f>
        <v>0</v>
      </c>
      <c r="N73" s="93">
        <f>PR!N73+ART!N73+LH!N73+MY!N73+MT!N73+VC!N73+CF!N73+SS!N73+CA!O73+CM!N73+LT!N73+HOL!N73+GR!N73+SC!N73+GT!N73+IJ!N73</f>
        <v>0</v>
      </c>
      <c r="O73" s="13">
        <f t="shared" si="22"/>
        <v>168</v>
      </c>
    </row>
    <row r="74" spans="1:15" x14ac:dyDescent="0.25">
      <c r="A74" s="220" t="s">
        <v>455</v>
      </c>
      <c r="B74" s="13">
        <f t="shared" si="21"/>
        <v>143</v>
      </c>
      <c r="C74" s="59">
        <f>PR!C74+ART!C74+LH!C74+MY!C74+MT!C74+VC!C74+CF!C74+SS!C74+CA!C74+CM!C74+LT!C74+HOL!C74+GR!C74+SC!C74+GT!C74+IJ!C74</f>
        <v>143</v>
      </c>
      <c r="D74" s="92">
        <f>PR!D74+ART!D74+LH!D74+MY!D74+MT!D74+VC!D74+CF!D74+SS!D74+CA!E74+CM!D74+LT!D74+HOL!D74+GR!D74+SC!D74+GT!D74+IJ!D74</f>
        <v>0</v>
      </c>
      <c r="E74" s="92">
        <f>PR!E74+ART!E74+LH!E74+MY!E74+MT!E74+VC!E74+CF!E74+SS!E74+CA!F74+CM!E74+LT!E74+HOL!E74+GR!E74+SC!E74+GT!E74+IJ!E74</f>
        <v>0</v>
      </c>
      <c r="F74" s="92">
        <f>PR!F74+ART!F74+LH!F74+MY!F74+MT!F74+VC!F74+CF!F74+SS!F74+CA!G74+CM!F74+LT!F74+HOL!F74+GR!F74+SC!F74+GT!F74+IJ!F74</f>
        <v>0</v>
      </c>
      <c r="G74" s="92">
        <f>PR!G74+ART!G74+LH!G74+MY!G74+MT!G74+VC!G74+CF!G74+SS!G74+CA!H74+CM!G74+LT!G74+HOL!G74+GR!G74+SC!G74+GT!G74+IJ!G74</f>
        <v>0</v>
      </c>
      <c r="H74" s="92">
        <f>PR!H74+ART!H74+LH!H74+MY!H74+MT!H74+VC!H74+CF!H74+SS!H74+CA!I74+CM!H74+LT!H74+HOL!H74+GR!H74+SC!H74+GT!H74+IJ!H74</f>
        <v>0</v>
      </c>
      <c r="I74" s="92">
        <f>PR!I74+ART!I74+LH!I74+MY!I74+MT!I74+VC!I74+CF!I74+SS!I74+CA!J74+CM!I74+LT!I74+HOL!I74+GR!I74+SC!I74+GT!I74+IJ!I74</f>
        <v>0</v>
      </c>
      <c r="J74" s="92">
        <f>PR!J74+ART!J74+LH!J74+MY!J74+MT!J74+VC!J74+CF!J74+SS!J74+CA!K74+CM!J74+LT!J74+HOL!J74+GR!J74+SC!J74+GT!J74+IJ!J74</f>
        <v>0</v>
      </c>
      <c r="K74" s="92">
        <f>PR!K74+ART!K74+LH!K74+MY!K74+MT!K74+VC!K74+CF!K74+SS!K74+CA!L74+CM!K74+LT!K74+HOL!K74+GR!K74+SC!K74+GT!K74+IJ!K74</f>
        <v>0</v>
      </c>
      <c r="L74" s="92">
        <f>PR!L74+ART!L74+LH!L74+MY!L74+MT!L74+VC!L74+CF!L74+SS!L74+CA!M74+CM!L74+LT!L74+HOL!L74+GR!L74+SC!L74+GT!L74+IJ!L74</f>
        <v>0</v>
      </c>
      <c r="M74" s="92">
        <f>PR!M74+ART!M74+LH!M74+MY!M74+MT!M74+VC!M74+CF!M74+SS!M74+CA!N74+CM!M74+LT!M74+HOL!M74+GR!M74+SC!M74+GT!M74+IJ!M74</f>
        <v>0</v>
      </c>
      <c r="N74" s="93">
        <f>PR!N74+ART!N74+LH!N74+MY!N74+MT!N74+VC!N74+CF!N74+SS!N74+CA!O74+CM!N74+LT!N74+HOL!N74+GR!N74+SC!N74+GT!N74+IJ!N74</f>
        <v>0</v>
      </c>
      <c r="O74" s="13">
        <f t="shared" si="22"/>
        <v>143</v>
      </c>
    </row>
    <row r="75" spans="1:15" ht="15.75" customHeight="1" x14ac:dyDescent="0.25">
      <c r="A75" s="39" t="s">
        <v>454</v>
      </c>
      <c r="B75" s="13">
        <f t="shared" si="21"/>
        <v>400</v>
      </c>
      <c r="C75" s="59">
        <f>PR!C75+ART!C75+LH!C75+MY!C75+MT!C75+VC!C75+CF!C75+SS!C75+CA!C75+CM!C75+LT!C75+HOL!C75+GR!C75+SC!C75+GT!C75+IJ!C75</f>
        <v>365</v>
      </c>
      <c r="D75" s="92">
        <f>PR!D75+ART!D75+LH!D75+MY!D75+MT!D75+VC!D75+CF!D75+SS!D75+CA!E75+CM!D75+LT!D75+HOL!D75+GR!D75+SC!D75+GT!D75+IJ!D75</f>
        <v>0</v>
      </c>
      <c r="E75" s="92">
        <f>PR!E75+ART!E75+LH!E75+MY!E75+MT!E75+VC!E75+CF!E75+SS!E75+CA!F75+CM!E75+LT!E75+HOL!E75+GR!E75+SC!E75+GT!E75+IJ!E75</f>
        <v>0</v>
      </c>
      <c r="F75" s="92">
        <f>PR!F75+ART!F75+LH!F75+MY!F75+MT!F75+VC!F75+CF!F75+SS!F75+CA!G75+CM!F75+LT!F75+HOL!F75+GR!F75+SC!F75+GT!F75+IJ!F75</f>
        <v>0</v>
      </c>
      <c r="G75" s="92">
        <f>PR!G75+ART!G75+LH!G75+MY!G75+MT!G75+VC!G75+CF!G75+SS!G75+CA!H75+CM!G75+LT!G75+HOL!G75+GR!G75+SC!G75+GT!G75+IJ!G75</f>
        <v>0</v>
      </c>
      <c r="H75" s="92">
        <f>PR!H75+ART!H75+LH!H75+MY!H75+MT!H75+VC!H75+CF!H75+SS!H75+CA!I75+CM!H75+LT!H75+HOL!H75+GR!H75+SC!H75+GT!H75+IJ!H75</f>
        <v>35</v>
      </c>
      <c r="I75" s="92">
        <f>PR!I75+ART!I75+LH!I75+MY!I75+MT!I75+VC!I75+CF!I75+SS!I75+CA!J75+CM!I75+LT!I75+HOL!I75+GR!I75+SC!I75+GT!I75+IJ!I75</f>
        <v>0</v>
      </c>
      <c r="J75" s="92">
        <f>PR!J75+ART!J75+LH!J75+MY!J75+MT!J75+VC!J75+CF!J75+SS!J75+CA!K75+CM!J75+LT!J75+HOL!J75+GR!J75+SC!J75+GT!J75+IJ!J75</f>
        <v>0</v>
      </c>
      <c r="K75" s="92">
        <f>PR!K75+ART!K75+LH!K75+MY!K75+MT!K75+VC!K75+CF!K75+SS!K75+CA!L75+CM!K75+LT!K75+HOL!K75+GR!K75+SC!K75+GT!K75+IJ!K75</f>
        <v>0</v>
      </c>
      <c r="L75" s="92">
        <f>PR!L75+ART!L75+LH!L75+MY!L75+MT!L75+VC!L75+CF!L75+SS!L75+CA!M75+CM!L75+LT!L75+HOL!L75+GR!L75+SC!L75+GT!L75+IJ!L75</f>
        <v>0</v>
      </c>
      <c r="M75" s="92">
        <f>PR!M75+ART!M75+LH!M75+MY!M75+MT!M75+VC!M75+CF!M75+SS!M75+CA!N75+CM!M75+LT!M75+HOL!M75+GR!M75+SC!M75+GT!M75+IJ!M75</f>
        <v>0</v>
      </c>
      <c r="N75" s="93">
        <f>PR!N75+ART!N75+LH!N75+MY!N75+MT!N75+VC!N75+CF!N75+SS!N75+CA!O75+CM!N75+LT!N75+HOL!N75+GR!N75+SC!N75+GT!N75+IJ!N75</f>
        <v>0</v>
      </c>
      <c r="O75" s="13">
        <f t="shared" si="22"/>
        <v>400</v>
      </c>
    </row>
    <row r="76" spans="1:15" ht="15.75" customHeight="1" thickBot="1" x14ac:dyDescent="0.3">
      <c r="A76" s="42" t="s">
        <v>23</v>
      </c>
      <c r="B76" s="13">
        <f t="shared" si="21"/>
        <v>90</v>
      </c>
      <c r="C76" s="60">
        <f>PR!C76+ART!C76+LH!C76+MY!C76+MT!C76+VC!C76+CF!C76+SS!C76+CA!C76+CM!C76+LT!C76+HOL!C76+GR!C76+SC!C76+GT!C76+IJ!C76</f>
        <v>84</v>
      </c>
      <c r="D76" s="94">
        <f>PR!D76+ART!D76+LH!D76+MY!D76+MT!D76+VC!D76+CF!D76+SS!D76+CA!E76+CM!D76+LT!D76+HOL!D76+GR!D76+SC!D76+GT!D76+IJ!D76</f>
        <v>0</v>
      </c>
      <c r="E76" s="94">
        <f>PR!E76+ART!E76+LH!E76+MY!E76+MT!E76+VC!E76+CF!E76+SS!E76+CA!F76+CM!E76+LT!E76+HOL!E76+GR!E76+SC!E76+GT!E76+IJ!E76</f>
        <v>0</v>
      </c>
      <c r="F76" s="94">
        <f>PR!F76+ART!F76+LH!F76+MY!F76+MT!F76+VC!F76+CF!F76+SS!F76+CA!G76+CM!F76+LT!F76+HOL!F76+GR!F76+SC!F76+GT!F76+IJ!F76</f>
        <v>0</v>
      </c>
      <c r="G76" s="94">
        <f>PR!G76+ART!G76+LH!G76+MY!G76+MT!G76+VC!G76+CF!G76+SS!G76+CA!H76+CM!G76+LT!G76+HOL!G76+GR!G76+SC!G76+GT!G76+IJ!G76</f>
        <v>0</v>
      </c>
      <c r="H76" s="94">
        <f>PR!H76+ART!H76+LH!H76+MY!H76+MT!H76+VC!H76+CF!H76+SS!H76+CA!I76+CM!H76+LT!H76+HOL!H76+GR!H76+SC!H76+GT!H76+IJ!H76</f>
        <v>6</v>
      </c>
      <c r="I76" s="94">
        <f>PR!I76+ART!I76+LH!I76+MY!I76+MT!I76+VC!I76+CF!I76+SS!I76+CA!J76+CM!I76+LT!I76+HOL!I76+GR!I76+SC!I76+GT!I76+IJ!I76</f>
        <v>0</v>
      </c>
      <c r="J76" s="94">
        <f>PR!J76+ART!J76+LH!J76+MY!J76+MT!J76+VC!J76+CF!J76+SS!J76+CA!K76+CM!J76+LT!J76+HOL!J76+GR!J76+SC!J76+GT!J76+IJ!J76</f>
        <v>0</v>
      </c>
      <c r="K76" s="94">
        <f>PR!K76+ART!K76+LH!K76+MY!K76+MT!K76+VC!K76+CF!K76+SS!K76+CA!L76+CM!K76+LT!K76+HOL!K76+GR!K76+SC!K76+GT!K76+IJ!K76</f>
        <v>0</v>
      </c>
      <c r="L76" s="94">
        <f>PR!L76+ART!L76+LH!L76+MY!L76+MT!L76+VC!L76+CF!L76+SS!L76+CA!M76+CM!L76+LT!L76+HOL!L76+GR!L76+SC!L76+GT!L76+IJ!L76</f>
        <v>0</v>
      </c>
      <c r="M76" s="94">
        <f>PR!M76+ART!M76+LH!M76+MY!M76+MT!M76+VC!M76+CF!M76+SS!M76+CA!N76+CM!M76+LT!M76+HOL!M76+GR!M76+SC!M76+GT!M76+IJ!M76</f>
        <v>0</v>
      </c>
      <c r="N76" s="215">
        <f>PR!N76+ART!N76+LH!N76+MY!N76+MT!N76+VC!N76+CF!N76+SS!N76+CA!O76+CM!N76+LT!N76+HOL!N76+GR!N76+SC!N76+GT!N76+IJ!N76</f>
        <v>0</v>
      </c>
      <c r="O76" s="13">
        <f t="shared" si="22"/>
        <v>90</v>
      </c>
    </row>
    <row r="77" spans="1:15" ht="15.75" customHeight="1" x14ac:dyDescent="0.25">
      <c r="A77" s="190" t="s">
        <v>24</v>
      </c>
      <c r="B77" s="66">
        <f t="shared" ref="B77:B106" si="23">SUM(C77:N77)</f>
        <v>3426</v>
      </c>
      <c r="C77" s="63">
        <f t="shared" ref="C77:N77" si="24">C78+C79</f>
        <v>2854</v>
      </c>
      <c r="D77" s="63">
        <f t="shared" si="24"/>
        <v>82</v>
      </c>
      <c r="E77" s="64">
        <f t="shared" si="24"/>
        <v>67</v>
      </c>
      <c r="F77" s="64">
        <f t="shared" si="24"/>
        <v>9</v>
      </c>
      <c r="G77" s="64">
        <f t="shared" si="24"/>
        <v>0</v>
      </c>
      <c r="H77" s="64">
        <f t="shared" si="24"/>
        <v>317</v>
      </c>
      <c r="I77" s="64">
        <f t="shared" si="24"/>
        <v>43</v>
      </c>
      <c r="J77" s="64">
        <f t="shared" si="24"/>
        <v>24</v>
      </c>
      <c r="K77" s="64">
        <f t="shared" si="24"/>
        <v>0</v>
      </c>
      <c r="L77" s="64">
        <f t="shared" si="24"/>
        <v>12</v>
      </c>
      <c r="M77" s="64">
        <f t="shared" si="24"/>
        <v>15</v>
      </c>
      <c r="N77" s="75">
        <f t="shared" si="24"/>
        <v>3</v>
      </c>
      <c r="O77" s="66">
        <f>SUM(C77:N77)</f>
        <v>3426</v>
      </c>
    </row>
    <row r="78" spans="1:15" ht="15.75" customHeight="1" x14ac:dyDescent="0.25">
      <c r="A78" s="191" t="s">
        <v>166</v>
      </c>
      <c r="B78" s="67">
        <f t="shared" si="23"/>
        <v>2365</v>
      </c>
      <c r="C78" s="68">
        <f>SUM(C80:C94)</f>
        <v>1913</v>
      </c>
      <c r="D78" s="68">
        <f t="shared" ref="D78:N78" si="25">SUM(D80:D94)</f>
        <v>82</v>
      </c>
      <c r="E78" s="68">
        <f t="shared" si="25"/>
        <v>67</v>
      </c>
      <c r="F78" s="68">
        <f t="shared" si="25"/>
        <v>9</v>
      </c>
      <c r="G78" s="68">
        <f t="shared" si="25"/>
        <v>0</v>
      </c>
      <c r="H78" s="68">
        <f t="shared" si="25"/>
        <v>197</v>
      </c>
      <c r="I78" s="68">
        <f t="shared" si="25"/>
        <v>43</v>
      </c>
      <c r="J78" s="68">
        <f t="shared" si="25"/>
        <v>24</v>
      </c>
      <c r="K78" s="68">
        <f t="shared" si="25"/>
        <v>0</v>
      </c>
      <c r="L78" s="68">
        <f t="shared" si="25"/>
        <v>12</v>
      </c>
      <c r="M78" s="68">
        <f t="shared" si="25"/>
        <v>15</v>
      </c>
      <c r="N78" s="68">
        <f t="shared" si="25"/>
        <v>3</v>
      </c>
      <c r="O78" s="67">
        <f>SUM(C78:N78)</f>
        <v>2365</v>
      </c>
    </row>
    <row r="79" spans="1:15" ht="15.75" customHeight="1" thickBot="1" x14ac:dyDescent="0.3">
      <c r="A79" s="192" t="s">
        <v>167</v>
      </c>
      <c r="B79" s="71">
        <f t="shared" si="23"/>
        <v>1061</v>
      </c>
      <c r="C79" s="72">
        <f t="shared" ref="C79:N79" si="26">SUM(C95:C97)</f>
        <v>941</v>
      </c>
      <c r="D79" s="72">
        <f t="shared" si="26"/>
        <v>0</v>
      </c>
      <c r="E79" s="72">
        <f t="shared" si="26"/>
        <v>0</v>
      </c>
      <c r="F79" s="72">
        <f t="shared" si="26"/>
        <v>0</v>
      </c>
      <c r="G79" s="72">
        <f t="shared" si="26"/>
        <v>0</v>
      </c>
      <c r="H79" s="72">
        <f t="shared" si="26"/>
        <v>120</v>
      </c>
      <c r="I79" s="72">
        <f t="shared" si="26"/>
        <v>0</v>
      </c>
      <c r="J79" s="72">
        <f t="shared" si="26"/>
        <v>0</v>
      </c>
      <c r="K79" s="72">
        <f t="shared" si="26"/>
        <v>0</v>
      </c>
      <c r="L79" s="72">
        <f t="shared" si="26"/>
        <v>0</v>
      </c>
      <c r="M79" s="72">
        <f t="shared" si="26"/>
        <v>0</v>
      </c>
      <c r="N79" s="72">
        <f t="shared" si="26"/>
        <v>0</v>
      </c>
      <c r="O79" s="71">
        <f>SUM(C79:N79)</f>
        <v>1061</v>
      </c>
    </row>
    <row r="80" spans="1:15" x14ac:dyDescent="0.25">
      <c r="A80" s="38" t="s">
        <v>402</v>
      </c>
      <c r="B80" s="8">
        <f t="shared" si="23"/>
        <v>170</v>
      </c>
      <c r="C80" s="58">
        <f>PR!C80+ART!C80+LH!C80+MY!C80+MT!C80+VC!C80+CF!C80+SS!C80+CA!C80+CM!C80+LT!C80+HOL!C80+GR!C80+SC!C80+GT!C80+IJ!C80</f>
        <v>144</v>
      </c>
      <c r="D80" s="90">
        <f>PR!D80+ART!D80+LH!D80+MY!D80+MT!D80+VC!D80+CF!D80+SS!D80+CA!E80+CM!D80+LT!D80+HOL!D80+GR!D80+SC!D80+GT!D80+IJ!D80</f>
        <v>2</v>
      </c>
      <c r="E80" s="90">
        <f>PR!E80+ART!E80+LH!E80+MY!E80+MT!E80+VC!E80+CF!E80+SS!E80+CA!F80+CM!E80+LT!E80+HOL!E80+GR!E80+SC!E80+GT!E80+IJ!E80</f>
        <v>0</v>
      </c>
      <c r="F80" s="90">
        <f>PR!F80+ART!F80+LH!F80+MY!F80+MT!F80+VC!F80+CF!F80+SS!F80+CA!G80+CM!F80+LT!F80+HOL!F80+GR!F80+SC!F80+GT!F80+IJ!F80</f>
        <v>0</v>
      </c>
      <c r="G80" s="90">
        <f>PR!G80+ART!G80+LH!G80+MY!G80+MT!G80+VC!G80+CF!G80+SS!G80+CA!H80+CM!G80+LT!G80+HOL!G80+GR!G80+SC!G80+GT!G80+IJ!G80</f>
        <v>0</v>
      </c>
      <c r="H80" s="90">
        <f>PR!H80+ART!H80+LH!H80+MY!H80+MT!H80+VC!H80+CF!H80+SS!H80+CA!I80+CM!H80+LT!H80+HOL!H80+GR!H80+SC!H80+GT!H80+IJ!H80</f>
        <v>20</v>
      </c>
      <c r="I80" s="90">
        <f>PR!I80+ART!I80+LH!I80+MY!I80+MT!I80+VC!I80+CF!I80+SS!I80+CA!J80+CM!I80+LT!I80+HOL!I80+GR!I80+SC!I80+GT!I80+IJ!I80</f>
        <v>3</v>
      </c>
      <c r="J80" s="90">
        <f>PR!J80+ART!J80+LH!J80+MY!J80+MT!J80+VC!J80+CF!J80+SS!J80+CA!K80+CM!J80+LT!J80+HOL!J80+GR!J80+SC!J80+GT!J80+IJ!J80</f>
        <v>1</v>
      </c>
      <c r="K80" s="90">
        <f>PR!K80+ART!K80+LH!K80+MY!K80+MT!K80+VC!K80+CF!K80+SS!K80+CA!L80+CM!K80+LT!K80+HOL!K80+GR!K80+SC!K80+GT!K80+IJ!K80</f>
        <v>0</v>
      </c>
      <c r="L80" s="90">
        <f>PR!L80+ART!L80+LH!L80+MY!L80+MT!L80+VC!L80+CF!L80+SS!L80+CA!M80+CM!L80+LT!L80+HOL!L80+GR!L80+SC!L80+GT!L80+IJ!L80</f>
        <v>0</v>
      </c>
      <c r="M80" s="90">
        <f>PR!M80+ART!M80+LH!M80+MY!M80+MT!M80+VC!M80+CF!M80+SS!M80+CA!N80+CM!M80+LT!M80+HOL!M80+GR!M80+SC!M80+GT!M80+IJ!M80</f>
        <v>0</v>
      </c>
      <c r="N80" s="91">
        <f>PR!N80+ART!N80+LH!N80+MY!N80+MT!N80+VC!N80+CF!N80+SS!N80+CA!O80+CM!N80+LT!N80+HOL!N80+GR!N80+SC!N80+GT!N80+IJ!N80</f>
        <v>0</v>
      </c>
      <c r="O80" s="8">
        <f>SUM(C80:N80)</f>
        <v>170</v>
      </c>
    </row>
    <row r="81" spans="1:15" x14ac:dyDescent="0.25">
      <c r="A81" s="39" t="s">
        <v>403</v>
      </c>
      <c r="B81" s="13">
        <f t="shared" si="23"/>
        <v>664</v>
      </c>
      <c r="C81" s="59">
        <f>PR!C81+ART!C81+LH!C81+MY!C81+MT!C81+VC!C81+CF!C81+SS!C81+CA!C81+CM!C81+LT!C81+HOL!C81+GR!C81+SC!C81+GT!C81+IJ!C81</f>
        <v>570</v>
      </c>
      <c r="D81" s="92">
        <f>PR!D81+ART!D81+LH!D81+MY!D81+MT!D81+VC!D81+CF!D81+SS!D81+CA!E81+CM!D81+LT!D81+HOL!D81+GR!D81+SC!D81+GT!D81+IJ!D81</f>
        <v>15</v>
      </c>
      <c r="E81" s="92">
        <f>PR!E81+ART!E81+LH!E81+MY!E81+MT!E81+VC!E81+CF!E81+SS!E81+CA!F81+CM!E81+LT!E81+HOL!E81+GR!E81+SC!E81+GT!E81+IJ!E81</f>
        <v>29</v>
      </c>
      <c r="F81" s="92">
        <f>PR!F81+ART!F81+LH!F81+MY!F81+MT!F81+VC!F81+CF!F81+SS!F81+CA!G81+CM!F81+LT!F81+HOL!F81+GR!F81+SC!F81+GT!F81+IJ!F81</f>
        <v>2</v>
      </c>
      <c r="G81" s="92">
        <f>PR!G81+ART!G81+LH!G81+MY!G81+MT!G81+VC!G81+CF!G81+SS!G81+CA!H81+CM!G81+LT!G81+HOL!G81+GR!G81+SC!G81+GT!G81+IJ!G81</f>
        <v>0</v>
      </c>
      <c r="H81" s="92">
        <f>PR!H81+ART!H81+LH!H81+MY!H81+MT!H81+VC!H81+CF!H81+SS!H81+CA!I81+CM!H81+LT!H81+HOL!H81+GR!H81+SC!H81+GT!H81+IJ!H81</f>
        <v>33</v>
      </c>
      <c r="I81" s="92">
        <f>PR!I81+ART!I81+LH!I81+MY!I81+MT!I81+VC!I81+CF!I81+SS!I81+CA!J81+CM!I81+LT!I81+HOL!I81+GR!I81+SC!I81+GT!I81+IJ!I81</f>
        <v>5</v>
      </c>
      <c r="J81" s="92">
        <f>PR!J81+ART!J81+LH!J81+MY!J81+MT!J81+VC!J81+CF!J81+SS!J81+CA!K81+CM!J81+LT!J81+HOL!J81+GR!J81+SC!J81+GT!J81+IJ!J81</f>
        <v>0</v>
      </c>
      <c r="K81" s="92">
        <f>PR!K81+ART!K81+LH!K81+MY!K81+MT!K81+VC!K81+CF!K81+SS!K81+CA!L81+CM!K81+LT!K81+HOL!K81+GR!K81+SC!K81+GT!K81+IJ!K81</f>
        <v>0</v>
      </c>
      <c r="L81" s="92">
        <f>PR!L81+ART!L81+LH!L81+MY!L81+MT!L81+VC!L81+CF!L81+SS!L81+CA!M81+CM!L81+LT!L81+HOL!L81+GR!L81+SC!L81+GT!L81+IJ!L81</f>
        <v>4</v>
      </c>
      <c r="M81" s="92">
        <f>PR!M81+ART!M81+LH!M81+MY!M81+MT!M81+VC!M81+CF!M81+SS!M81+CA!N81+CM!M81+LT!M81+HOL!M81+GR!M81+SC!M81+GT!M81+IJ!M81</f>
        <v>6</v>
      </c>
      <c r="N81" s="93">
        <f>PR!N81+ART!N81+LH!N81+MY!N81+MT!N81+VC!N81+CF!N81+SS!N81+CA!O81+CM!N81+LT!N81+HOL!N81+GR!N81+SC!N81+GT!N81+IJ!N81</f>
        <v>0</v>
      </c>
      <c r="O81" s="13">
        <f t="shared" ref="O81:O111" si="27">SUM(C81:N81)</f>
        <v>664</v>
      </c>
    </row>
    <row r="82" spans="1:15" x14ac:dyDescent="0.25">
      <c r="A82" s="39" t="s">
        <v>404</v>
      </c>
      <c r="B82" s="13">
        <f t="shared" si="23"/>
        <v>89</v>
      </c>
      <c r="C82" s="59">
        <f>PR!C82+ART!C82+LH!C82+MY!C82+MT!C82+VC!C82+CF!C82+SS!C82+CA!C82+CM!C82+LT!C82+HOL!C82+GR!C82+SC!C82+GT!C82+IJ!C82</f>
        <v>75</v>
      </c>
      <c r="D82" s="92">
        <f>PR!D82+ART!D82+LH!D82+MY!D82+MT!D82+VC!D82+CF!D82+SS!D82+CA!E82+CM!D82+LT!D82+HOL!D82+GR!D82+SC!D82+GT!D82+IJ!D82</f>
        <v>4</v>
      </c>
      <c r="E82" s="92">
        <f>PR!E82+ART!E82+LH!E82+MY!E82+MT!E82+VC!E82+CF!E82+SS!E82+CA!F82+CM!E82+LT!E82+HOL!E82+GR!E82+SC!E82+GT!E82+IJ!E82</f>
        <v>0</v>
      </c>
      <c r="F82" s="92">
        <f>PR!F82+ART!F82+LH!F82+MY!F82+MT!F82+VC!F82+CF!F82+SS!F82+CA!G82+CM!F82+LT!F82+HOL!F82+GR!F82+SC!F82+GT!F82+IJ!F82</f>
        <v>0</v>
      </c>
      <c r="G82" s="92">
        <f>PR!G82+ART!G82+LH!G82+MY!G82+MT!G82+VC!G82+CF!G82+SS!G82+CA!H82+CM!G82+LT!G82+HOL!G82+GR!G82+SC!G82+GT!G82+IJ!G82</f>
        <v>0</v>
      </c>
      <c r="H82" s="92">
        <f>PR!H82+ART!H82+LH!H82+MY!H82+MT!H82+VC!H82+CF!H82+SS!H82+CA!I82+CM!H82+LT!H82+HOL!H82+GR!H82+SC!H82+GT!H82+IJ!H82</f>
        <v>9</v>
      </c>
      <c r="I82" s="92">
        <f>PR!I82+ART!I82+LH!I82+MY!I82+MT!I82+VC!I82+CF!I82+SS!I82+CA!J82+CM!I82+LT!I82+HOL!I82+GR!I82+SC!I82+GT!I82+IJ!I82</f>
        <v>0</v>
      </c>
      <c r="J82" s="92">
        <f>PR!J82+ART!J82+LH!J82+MY!J82+MT!J82+VC!J82+CF!J82+SS!J82+CA!K82+CM!J82+LT!J82+HOL!J82+GR!J82+SC!J82+GT!J82+IJ!J82</f>
        <v>0</v>
      </c>
      <c r="K82" s="92">
        <f>PR!K82+ART!K82+LH!K82+MY!K82+MT!K82+VC!K82+CF!K82+SS!K82+CA!L82+CM!K82+LT!K82+HOL!K82+GR!K82+SC!K82+GT!K82+IJ!K82</f>
        <v>0</v>
      </c>
      <c r="L82" s="92">
        <f>PR!L82+ART!L82+LH!L82+MY!L82+MT!L82+VC!L82+CF!L82+SS!L82+CA!M82+CM!L82+LT!L82+HOL!L82+GR!L82+SC!L82+GT!L82+IJ!L82</f>
        <v>1</v>
      </c>
      <c r="M82" s="92">
        <f>PR!M82+ART!M82+LH!M82+MY!M82+MT!M82+VC!M82+CF!M82+SS!M82+CA!N82+CM!M82+LT!M82+HOL!M82+GR!M82+SC!M82+GT!M82+IJ!M82</f>
        <v>0</v>
      </c>
      <c r="N82" s="93">
        <f>PR!N82+ART!N82+LH!N82+MY!N82+MT!N82+VC!N82+CF!N82+SS!N82+CA!O82+CM!N82+LT!N82+HOL!N82+GR!N82+SC!N82+GT!N82+IJ!N82</f>
        <v>0</v>
      </c>
      <c r="O82" s="13">
        <f t="shared" si="27"/>
        <v>89</v>
      </c>
    </row>
    <row r="83" spans="1:15" x14ac:dyDescent="0.25">
      <c r="A83" s="39" t="s">
        <v>405</v>
      </c>
      <c r="B83" s="13">
        <f t="shared" si="23"/>
        <v>192</v>
      </c>
      <c r="C83" s="59">
        <f>PR!C83+ART!C83+LH!C83+MY!C83+MT!C83+VC!C83+CF!C83+SS!C83+CA!C83+CM!C83+LT!C83+HOL!C83+GR!C83+SC!C83+GT!C83+IJ!C83</f>
        <v>174</v>
      </c>
      <c r="D83" s="92">
        <f>PR!D83+ART!D83+LH!D83+MY!D83+MT!D83+VC!D83+CF!D83+SS!D83+CA!E83+CM!D83+LT!D83+HOL!D83+GR!D83+SC!D83+GT!D83+IJ!D83</f>
        <v>3</v>
      </c>
      <c r="E83" s="92">
        <f>PR!E83+ART!E83+LH!E83+MY!E83+MT!E83+VC!E83+CF!E83+SS!E83+CA!F83+CM!E83+LT!E83+HOL!E83+GR!E83+SC!E83+GT!E83+IJ!E83</f>
        <v>1</v>
      </c>
      <c r="F83" s="92">
        <f>PR!F83+ART!F83+LH!F83+MY!F83+MT!F83+VC!F83+CF!F83+SS!F83+CA!G83+CM!F83+LT!F83+HOL!F83+GR!F83+SC!F83+GT!F83+IJ!F83</f>
        <v>1</v>
      </c>
      <c r="G83" s="92">
        <f>PR!G83+ART!G83+LH!G83+MY!G83+MT!G83+VC!G83+CF!G83+SS!G83+CA!H83+CM!G83+LT!G83+HOL!G83+GR!G83+SC!G83+GT!G83+IJ!G83</f>
        <v>0</v>
      </c>
      <c r="H83" s="92">
        <f>PR!H83+ART!H83+LH!H83+MY!H83+MT!H83+VC!H83+CF!H83+SS!H83+CA!I83+CM!H83+LT!H83+HOL!H83+GR!H83+SC!H83+GT!H83+IJ!H83</f>
        <v>9</v>
      </c>
      <c r="I83" s="92">
        <f>PR!I83+ART!I83+LH!I83+MY!I83+MT!I83+VC!I83+CF!I83+SS!I83+CA!J83+CM!I83+LT!I83+HOL!I83+GR!I83+SC!I83+GT!I83+IJ!I83</f>
        <v>1</v>
      </c>
      <c r="J83" s="92">
        <f>PR!J83+ART!J83+LH!J83+MY!J83+MT!J83+VC!J83+CF!J83+SS!J83+CA!K83+CM!J83+LT!J83+HOL!J83+GR!J83+SC!J83+GT!J83+IJ!J83</f>
        <v>0</v>
      </c>
      <c r="K83" s="92">
        <f>PR!K83+ART!K83+LH!K83+MY!K83+MT!K83+VC!K83+CF!K83+SS!K83+CA!L83+CM!K83+LT!K83+HOL!K83+GR!K83+SC!K83+GT!K83+IJ!K83</f>
        <v>0</v>
      </c>
      <c r="L83" s="92">
        <f>PR!L83+ART!L83+LH!L83+MY!L83+MT!L83+VC!L83+CF!L83+SS!L83+CA!M83+CM!L83+LT!L83+HOL!L83+GR!L83+SC!L83+GT!L83+IJ!L83</f>
        <v>1</v>
      </c>
      <c r="M83" s="92">
        <f>PR!M83+ART!M83+LH!M83+MY!M83+MT!M83+VC!M83+CF!M83+SS!M83+CA!N83+CM!M83+LT!M83+HOL!M83+GR!M83+SC!M83+GT!M83+IJ!M83</f>
        <v>2</v>
      </c>
      <c r="N83" s="93">
        <f>PR!N83+ART!N83+LH!N83+MY!N83+MT!N83+VC!N83+CF!N83+SS!N83+CA!O83+CM!N83+LT!N83+HOL!N83+GR!N83+SC!N83+GT!N83+IJ!N83</f>
        <v>0</v>
      </c>
      <c r="O83" s="13">
        <f t="shared" si="27"/>
        <v>192</v>
      </c>
    </row>
    <row r="84" spans="1:15" ht="15.75" customHeight="1" x14ac:dyDescent="0.25">
      <c r="A84" s="39" t="s">
        <v>406</v>
      </c>
      <c r="B84" s="13">
        <f t="shared" si="23"/>
        <v>150</v>
      </c>
      <c r="C84" s="59">
        <f>PR!C84+ART!C84+LH!C84+MY!C84+MT!C84+VC!C84+CF!C84+SS!C84+CA!C84+CM!C84+LT!C84+HOL!C84+GR!C84+SC!C84+GT!C84+IJ!C84</f>
        <v>120</v>
      </c>
      <c r="D84" s="92">
        <f>PR!D84+ART!D84+LH!D84+MY!D84+MT!D84+VC!D84+CF!D84+SS!D84+CA!E84+CM!D84+LT!D84+HOL!D84+GR!D84+SC!D84+GT!D84+IJ!D84</f>
        <v>3</v>
      </c>
      <c r="E84" s="92">
        <f>PR!E84+ART!E84+LH!E84+MY!E84+MT!E84+VC!E84+CF!E84+SS!E84+CA!F84+CM!E84+LT!E84+HOL!E84+GR!E84+SC!E84+GT!E84+IJ!E84</f>
        <v>5</v>
      </c>
      <c r="F84" s="92">
        <f>PR!F84+ART!F84+LH!F84+MY!F84+MT!F84+VC!F84+CF!F84+SS!F84+CA!G84+CM!F84+LT!F84+HOL!F84+GR!F84+SC!F84+GT!F84+IJ!F84</f>
        <v>1</v>
      </c>
      <c r="G84" s="92">
        <f>PR!G84+ART!G84+LH!G84+MY!G84+MT!G84+VC!G84+CF!G84+SS!G84+CA!H84+CM!G84+LT!G84+HOL!G84+GR!G84+SC!G84+GT!G84+IJ!G84</f>
        <v>0</v>
      </c>
      <c r="H84" s="92">
        <f>PR!H84+ART!H84+LH!H84+MY!H84+MT!H84+VC!H84+CF!H84+SS!H84+CA!I84+CM!H84+LT!H84+HOL!H84+GR!H84+SC!H84+GT!H84+IJ!H84</f>
        <v>19</v>
      </c>
      <c r="I84" s="92">
        <f>PR!I84+ART!I84+LH!I84+MY!I84+MT!I84+VC!I84+CF!I84+SS!I84+CA!J84+CM!I84+LT!I84+HOL!I84+GR!I84+SC!I84+GT!I84+IJ!I84</f>
        <v>2</v>
      </c>
      <c r="J84" s="92">
        <f>PR!J84+ART!J84+LH!J84+MY!J84+MT!J84+VC!J84+CF!J84+SS!J84+CA!K84+CM!J84+LT!J84+HOL!J84+GR!J84+SC!J84+GT!J84+IJ!J84</f>
        <v>0</v>
      </c>
      <c r="K84" s="92">
        <f>PR!K84+ART!K84+LH!K84+MY!K84+MT!K84+VC!K84+CF!K84+SS!K84+CA!L84+CM!K84+LT!K84+HOL!K84+GR!K84+SC!K84+GT!K84+IJ!K84</f>
        <v>0</v>
      </c>
      <c r="L84" s="92">
        <f>PR!L84+ART!L84+LH!L84+MY!L84+MT!L84+VC!L84+CF!L84+SS!L84+CA!M84+CM!L84+LT!L84+HOL!L84+GR!L84+SC!L84+GT!L84+IJ!L84</f>
        <v>0</v>
      </c>
      <c r="M84" s="92">
        <f>PR!M84+ART!M84+LH!M84+MY!M84+MT!M84+VC!M84+CF!M84+SS!M84+CA!N84+CM!M84+LT!M84+HOL!M84+GR!M84+SC!M84+GT!M84+IJ!M84</f>
        <v>0</v>
      </c>
      <c r="N84" s="93">
        <f>PR!N84+ART!N84+LH!N84+MY!N84+MT!N84+VC!N84+CF!N84+SS!N84+CA!O84+CM!N84+LT!N84+HOL!N84+GR!N84+SC!N84+GT!N84+IJ!N84</f>
        <v>0</v>
      </c>
      <c r="O84" s="13">
        <f t="shared" si="27"/>
        <v>150</v>
      </c>
    </row>
    <row r="85" spans="1:15" x14ac:dyDescent="0.25">
      <c r="A85" s="39" t="s">
        <v>407</v>
      </c>
      <c r="B85" s="13">
        <f t="shared" si="23"/>
        <v>106</v>
      </c>
      <c r="C85" s="59">
        <f>PR!C85+ART!C85+LH!C85+MY!C85+MT!C85+VC!C85+CF!C85+SS!C85+CA!C85+CM!C85+LT!C85+HOL!C85+GR!C85+SC!C85+GT!C85+IJ!C85</f>
        <v>48</v>
      </c>
      <c r="D85" s="92">
        <f>PR!D85+ART!D85+LH!D85+MY!D85+MT!D85+VC!D85+CF!D85+SS!D85+CA!E85+CM!D85+LT!D85+HOL!D85+GR!D85+SC!D85+GT!D85+IJ!D85</f>
        <v>11</v>
      </c>
      <c r="E85" s="92">
        <f>PR!E85+ART!E85+LH!E85+MY!E85+MT!E85+VC!E85+CF!E85+SS!E85+CA!F85+CM!E85+LT!E85+HOL!E85+GR!E85+SC!E85+GT!E85+IJ!E85</f>
        <v>9</v>
      </c>
      <c r="F85" s="92">
        <f>PR!F85+ART!F85+LH!F85+MY!F85+MT!F85+VC!F85+CF!F85+SS!F85+CA!G85+CM!F85+LT!F85+HOL!F85+GR!F85+SC!F85+GT!F85+IJ!F85</f>
        <v>2</v>
      </c>
      <c r="G85" s="92">
        <f>PR!G85+ART!G85+LH!G85+MY!G85+MT!G85+VC!G85+CF!G85+SS!G85+CA!H85+CM!G85+LT!G85+HOL!G85+GR!G85+SC!G85+GT!G85+IJ!G85</f>
        <v>0</v>
      </c>
      <c r="H85" s="92">
        <f>PR!H85+ART!H85+LH!H85+MY!H85+MT!H85+VC!H85+CF!H85+SS!H85+CA!I85+CM!H85+LT!H85+HOL!H85+GR!H85+SC!H85+GT!H85+IJ!H85</f>
        <v>10</v>
      </c>
      <c r="I85" s="92">
        <f>PR!I85+ART!I85+LH!I85+MY!I85+MT!I85+VC!I85+CF!I85+SS!I85+CA!J85+CM!I85+LT!I85+HOL!I85+GR!I85+SC!I85+GT!I85+IJ!I85</f>
        <v>14</v>
      </c>
      <c r="J85" s="92">
        <f>PR!J85+ART!J85+LH!J85+MY!J85+MT!J85+VC!J85+CF!J85+SS!J85+CA!K85+CM!J85+LT!J85+HOL!J85+GR!J85+SC!J85+GT!J85+IJ!J85</f>
        <v>6</v>
      </c>
      <c r="K85" s="92">
        <f>PR!K85+ART!K85+LH!K85+MY!K85+MT!K85+VC!K85+CF!K85+SS!K85+CA!L85+CM!K85+LT!K85+HOL!K85+GR!K85+SC!K85+GT!K85+IJ!K85</f>
        <v>0</v>
      </c>
      <c r="L85" s="92">
        <f>PR!L85+ART!L85+LH!L85+MY!L85+MT!L85+VC!L85+CF!L85+SS!L85+CA!M85+CM!L85+LT!L85+HOL!L85+GR!L85+SC!L85+GT!L85+IJ!L85</f>
        <v>2</v>
      </c>
      <c r="M85" s="92">
        <f>PR!M85+ART!M85+LH!M85+MY!M85+MT!M85+VC!M85+CF!M85+SS!M85+CA!N85+CM!M85+LT!M85+HOL!M85+GR!M85+SC!M85+GT!M85+IJ!M85</f>
        <v>3</v>
      </c>
      <c r="N85" s="93">
        <f>PR!N85+ART!N85+LH!N85+MY!N85+MT!N85+VC!N85+CF!N85+SS!N85+CA!O85+CM!N85+LT!N85+HOL!N85+GR!N85+SC!N85+GT!N85+IJ!N85</f>
        <v>1</v>
      </c>
      <c r="O85" s="13">
        <f t="shared" si="27"/>
        <v>106</v>
      </c>
    </row>
    <row r="86" spans="1:15" x14ac:dyDescent="0.25">
      <c r="A86" s="39" t="s">
        <v>408</v>
      </c>
      <c r="B86" s="13">
        <f t="shared" si="23"/>
        <v>93</v>
      </c>
      <c r="C86" s="59">
        <f>PR!C86+ART!C86+LH!C86+MY!C86+MT!C86+VC!C86+CF!C86+SS!C86+CA!C86+CM!C86+LT!C86+HOL!C86+GR!C86+SC!C86+GT!C86+IJ!C86</f>
        <v>84</v>
      </c>
      <c r="D86" s="92">
        <f>PR!D86+ART!D86+LH!D86+MY!D86+MT!D86+VC!D86+CF!D86+SS!D86+CA!E86+CM!D86+LT!D86+HOL!D86+GR!D86+SC!D86+GT!D86+IJ!D86</f>
        <v>1</v>
      </c>
      <c r="E86" s="92">
        <f>PR!E86+ART!E86+LH!E86+MY!E86+MT!E86+VC!E86+CF!E86+SS!E86+CA!F86+CM!E86+LT!E86+HOL!E86+GR!E86+SC!E86+GT!E86+IJ!E86</f>
        <v>0</v>
      </c>
      <c r="F86" s="92">
        <f>PR!F86+ART!F86+LH!F86+MY!F86+MT!F86+VC!F86+CF!F86+SS!F86+CA!G86+CM!F86+LT!F86+HOL!F86+GR!F86+SC!F86+GT!F86+IJ!F86</f>
        <v>0</v>
      </c>
      <c r="G86" s="92">
        <f>PR!G86+ART!G86+LH!G86+MY!G86+MT!G86+VC!G86+CF!G86+SS!G86+CA!H86+CM!G86+LT!G86+HOL!G86+GR!G86+SC!G86+GT!G86+IJ!G86</f>
        <v>0</v>
      </c>
      <c r="H86" s="92">
        <f>PR!H86+ART!H86+LH!H86+MY!H86+MT!H86+VC!H86+CF!H86+SS!H86+CA!I86+CM!H86+LT!H86+HOL!H86+GR!H86+SC!H86+GT!H86+IJ!H86</f>
        <v>8</v>
      </c>
      <c r="I86" s="92">
        <f>PR!I86+ART!I86+LH!I86+MY!I86+MT!I86+VC!I86+CF!I86+SS!I86+CA!J86+CM!I86+LT!I86+HOL!I86+GR!I86+SC!I86+GT!I86+IJ!I86</f>
        <v>0</v>
      </c>
      <c r="J86" s="92">
        <f>PR!J86+ART!J86+LH!J86+MY!J86+MT!J86+VC!J86+CF!J86+SS!J86+CA!K86+CM!J86+LT!J86+HOL!J86+GR!J86+SC!J86+GT!J86+IJ!J86</f>
        <v>0</v>
      </c>
      <c r="K86" s="92">
        <f>PR!K86+ART!K86+LH!K86+MY!K86+MT!K86+VC!K86+CF!K86+SS!K86+CA!L86+CM!K86+LT!K86+HOL!K86+GR!K86+SC!K86+GT!K86+IJ!K86</f>
        <v>0</v>
      </c>
      <c r="L86" s="92">
        <f>PR!L86+ART!L86+LH!L86+MY!L86+MT!L86+VC!L86+CF!L86+SS!L86+CA!M86+CM!L86+LT!L86+HOL!L86+GR!L86+SC!L86+GT!L86+IJ!L86</f>
        <v>0</v>
      </c>
      <c r="M86" s="92">
        <f>PR!M86+ART!M86+LH!M86+MY!M86+MT!M86+VC!M86+CF!M86+SS!M86+CA!N86+CM!M86+LT!M86+HOL!M86+GR!M86+SC!M86+GT!M86+IJ!M86</f>
        <v>0</v>
      </c>
      <c r="N86" s="93">
        <f>PR!N86+ART!N86+LH!N86+MY!N86+MT!N86+VC!N86+CF!N86+SS!N86+CA!O86+CM!N86+LT!N86+HOL!N86+GR!N86+SC!N86+GT!N86+IJ!N86</f>
        <v>0</v>
      </c>
      <c r="O86" s="13">
        <f t="shared" si="27"/>
        <v>93</v>
      </c>
    </row>
    <row r="87" spans="1:15" x14ac:dyDescent="0.25">
      <c r="A87" s="39" t="s">
        <v>409</v>
      </c>
      <c r="B87" s="13">
        <f t="shared" si="23"/>
        <v>92</v>
      </c>
      <c r="C87" s="59">
        <f>PR!C87+ART!C87+LH!C87+MY!C87+MT!C87+VC!C87+CF!C87+SS!C87+CA!C87+CM!C87+LT!C87+HOL!C87+GR!C87+SC!C87+GT!C87+IJ!C87</f>
        <v>79</v>
      </c>
      <c r="D87" s="92">
        <f>PR!D87+ART!D87+LH!D87+MY!D87+MT!D87+VC!D87+CF!D87+SS!D87+CA!E87+CM!D87+LT!D87+HOL!D87+GR!D87+SC!D87+GT!D87+IJ!D87</f>
        <v>1</v>
      </c>
      <c r="E87" s="92">
        <f>PR!E87+ART!E87+LH!E87+MY!E87+MT!E87+VC!E87+CF!E87+SS!E87+CA!F87+CM!E87+LT!E87+HOL!E87+GR!E87+SC!E87+GT!E87+IJ!E87</f>
        <v>0</v>
      </c>
      <c r="F87" s="92">
        <f>PR!F87+ART!F87+LH!F87+MY!F87+MT!F87+VC!F87+CF!F87+SS!F87+CA!G87+CM!F87+LT!F87+HOL!F87+GR!F87+SC!F87+GT!F87+IJ!F87</f>
        <v>0</v>
      </c>
      <c r="G87" s="92">
        <f>PR!G87+ART!G87+LH!G87+MY!G87+MT!G87+VC!G87+CF!G87+SS!G87+CA!H87+CM!G87+LT!G87+HOL!G87+GR!G87+SC!G87+GT!G87+IJ!G87</f>
        <v>0</v>
      </c>
      <c r="H87" s="92">
        <f>PR!H87+ART!H87+LH!H87+MY!H87+MT!H87+VC!H87+CF!H87+SS!H87+CA!I87+CM!H87+LT!H87+HOL!H87+GR!H87+SC!H87+GT!H87+IJ!H87</f>
        <v>12</v>
      </c>
      <c r="I87" s="92">
        <f>PR!I87+ART!I87+LH!I87+MY!I87+MT!I87+VC!I87+CF!I87+SS!I87+CA!J87+CM!I87+LT!I87+HOL!I87+GR!I87+SC!I87+GT!I87+IJ!I87</f>
        <v>0</v>
      </c>
      <c r="J87" s="92">
        <f>PR!J87+ART!J87+LH!J87+MY!J87+MT!J87+VC!J87+CF!J87+SS!J87+CA!K87+CM!J87+LT!J87+HOL!J87+GR!J87+SC!J87+GT!J87+IJ!J87</f>
        <v>0</v>
      </c>
      <c r="K87" s="92">
        <f>PR!K87+ART!K87+LH!K87+MY!K87+MT!K87+VC!K87+CF!K87+SS!K87+CA!L87+CM!K87+LT!K87+HOL!K87+GR!K87+SC!K87+GT!K87+IJ!K87</f>
        <v>0</v>
      </c>
      <c r="L87" s="92">
        <f>PR!L87+ART!L87+LH!L87+MY!L87+MT!L87+VC!L87+CF!L87+SS!L87+CA!M87+CM!L87+LT!L87+HOL!L87+GR!L87+SC!L87+GT!L87+IJ!L87</f>
        <v>0</v>
      </c>
      <c r="M87" s="92">
        <f>PR!M87+ART!M87+LH!M87+MY!M87+MT!M87+VC!M87+CF!M87+SS!M87+CA!N87+CM!M87+LT!M87+HOL!M87+GR!M87+SC!M87+GT!M87+IJ!M87</f>
        <v>0</v>
      </c>
      <c r="N87" s="93">
        <f>PR!N87+ART!N87+LH!N87+MY!N87+MT!N87+VC!N87+CF!N87+SS!N87+CA!O87+CM!N87+LT!N87+HOL!N87+GR!N87+SC!N87+GT!N87+IJ!N87</f>
        <v>0</v>
      </c>
      <c r="O87" s="13">
        <f t="shared" si="27"/>
        <v>92</v>
      </c>
    </row>
    <row r="88" spans="1:15" x14ac:dyDescent="0.25">
      <c r="A88" s="39" t="s">
        <v>410</v>
      </c>
      <c r="B88" s="13">
        <f t="shared" si="23"/>
        <v>160</v>
      </c>
      <c r="C88" s="59">
        <f>PR!C88+ART!C88+LH!C88+MY!C88+MT!C88+VC!C88+CF!C88+SS!C88+CA!C88+CM!C88+LT!C88+HOL!C88+GR!C88+SC!C88+GT!C88+IJ!C88</f>
        <v>116</v>
      </c>
      <c r="D88" s="92">
        <f>PR!D88+ART!D88+LH!D88+MY!D88+MT!D88+VC!D88+CF!D88+SS!D88+CA!E88+CM!D88+LT!D88+HOL!D88+GR!D88+SC!D88+GT!D88+IJ!D88</f>
        <v>6</v>
      </c>
      <c r="E88" s="92">
        <f>PR!E88+ART!E88+LH!E88+MY!E88+MT!E88+VC!E88+CF!E88+SS!E88+CA!F88+CM!E88+LT!E88+HOL!E88+GR!E88+SC!E88+GT!E88+IJ!E88</f>
        <v>8</v>
      </c>
      <c r="F88" s="92">
        <f>PR!F88+ART!F88+LH!F88+MY!F88+MT!F88+VC!F88+CF!F88+SS!F88+CA!G88+CM!F88+LT!F88+HOL!F88+GR!F88+SC!F88+GT!F88+IJ!F88</f>
        <v>0</v>
      </c>
      <c r="G88" s="92">
        <f>PR!G88+ART!G88+LH!G88+MY!G88+MT!G88+VC!G88+CF!G88+SS!G88+CA!H88+CM!G88+LT!G88+HOL!G88+GR!G88+SC!G88+GT!G88+IJ!G88</f>
        <v>0</v>
      </c>
      <c r="H88" s="92">
        <f>PR!H88+ART!H88+LH!H88+MY!H88+MT!H88+VC!H88+CF!H88+SS!H88+CA!I88+CM!H88+LT!H88+HOL!H88+GR!H88+SC!H88+GT!H88+IJ!H88</f>
        <v>20</v>
      </c>
      <c r="I88" s="92">
        <f>PR!I88+ART!I88+LH!I88+MY!I88+MT!I88+VC!I88+CF!I88+SS!I88+CA!J88+CM!I88+LT!I88+HOL!I88+GR!I88+SC!I88+GT!I88+IJ!I88</f>
        <v>7</v>
      </c>
      <c r="J88" s="92">
        <f>PR!J88+ART!J88+LH!J88+MY!J88+MT!J88+VC!J88+CF!J88+SS!J88+CA!K88+CM!J88+LT!J88+HOL!J88+GR!J88+SC!J88+GT!J88+IJ!J88</f>
        <v>2</v>
      </c>
      <c r="K88" s="92">
        <f>PR!K88+ART!K88+LH!K88+MY!K88+MT!K88+VC!K88+CF!K88+SS!K88+CA!L88+CM!K88+LT!K88+HOL!K88+GR!K88+SC!K88+GT!K88+IJ!K88</f>
        <v>0</v>
      </c>
      <c r="L88" s="92">
        <f>PR!L88+ART!L88+LH!L88+MY!L88+MT!L88+VC!L88+CF!L88+SS!L88+CA!M88+CM!L88+LT!L88+HOL!L88+GR!L88+SC!L88+GT!L88+IJ!L88</f>
        <v>0</v>
      </c>
      <c r="M88" s="92">
        <f>PR!M88+ART!M88+LH!M88+MY!M88+MT!M88+VC!M88+CF!M88+SS!M88+CA!N88+CM!M88+LT!M88+HOL!M88+GR!M88+SC!M88+GT!M88+IJ!M88</f>
        <v>1</v>
      </c>
      <c r="N88" s="93">
        <f>PR!N88+ART!N88+LH!N88+MY!N88+MT!N88+VC!N88+CF!N88+SS!N88+CA!O88+CM!N88+LT!N88+HOL!N88+GR!N88+SC!N88+GT!N88+IJ!N88</f>
        <v>0</v>
      </c>
      <c r="O88" s="13">
        <f t="shared" si="27"/>
        <v>160</v>
      </c>
    </row>
    <row r="89" spans="1:15" x14ac:dyDescent="0.25">
      <c r="A89" s="39" t="s">
        <v>419</v>
      </c>
      <c r="B89" s="13">
        <f t="shared" si="23"/>
        <v>26</v>
      </c>
      <c r="C89" s="59">
        <f>PR!C89+ART!C89+LH!C89+MY!C89+MT!C89+VC!C89+CF!C89+SS!C89+CA!C89+CM!C89+LT!C89+HOL!C89+GR!C89+SC!C89+GT!C89+IJ!C89</f>
        <v>19</v>
      </c>
      <c r="D89" s="92">
        <f>PR!D89+ART!D89+LH!D89+MY!D89+MT!D89+VC!D89+CF!D89+SS!D89+CA!E89+CM!D89+LT!D89+HOL!D89+GR!D89+SC!D89+GT!D89+IJ!D89</f>
        <v>1</v>
      </c>
      <c r="E89" s="92">
        <f>PR!E89+ART!E89+LH!E89+MY!E89+MT!E89+VC!E89+CF!E89+SS!E89+CA!F89+CM!E89+LT!E89+HOL!E89+GR!E89+SC!E89+GT!E89+IJ!E89</f>
        <v>0</v>
      </c>
      <c r="F89" s="92">
        <f>PR!F89+ART!F89+LH!F89+MY!F89+MT!F89+VC!F89+CF!F89+SS!F89+CA!G89+CM!F89+LT!F89+HOL!F89+GR!F89+SC!F89+GT!F89+IJ!F89</f>
        <v>0</v>
      </c>
      <c r="G89" s="92">
        <f>PR!G89+ART!G89+LH!G89+MY!G89+MT!G89+VC!G89+CF!G89+SS!G89+CA!H89+CM!G89+LT!G89+HOL!G89+GR!G89+SC!G89+GT!G89+IJ!G89</f>
        <v>0</v>
      </c>
      <c r="H89" s="92">
        <f>PR!H89+ART!H89+LH!H89+MY!H89+MT!H89+VC!H89+CF!H89+SS!H89+CA!I89+CM!H89+LT!H89+HOL!H89+GR!H89+SC!H89+GT!H89+IJ!H89</f>
        <v>2</v>
      </c>
      <c r="I89" s="92">
        <f>PR!I89+ART!I89+LH!I89+MY!I89+MT!I89+VC!I89+CF!I89+SS!I89+CA!J89+CM!I89+LT!I89+HOL!I89+GR!I89+SC!I89+GT!I89+IJ!I89</f>
        <v>0</v>
      </c>
      <c r="J89" s="92">
        <f>PR!J89+ART!J89+LH!J89+MY!J89+MT!J89+VC!J89+CF!J89+SS!J89+CA!K89+CM!J89+LT!J89+HOL!J89+GR!J89+SC!J89+GT!J89+IJ!J89</f>
        <v>3</v>
      </c>
      <c r="K89" s="92">
        <f>PR!K89+ART!K89+LH!K89+MY!K89+MT!K89+VC!K89+CF!K89+SS!K89+CA!L89+CM!K89+LT!K89+HOL!K89+GR!K89+SC!K89+GT!K89+IJ!K89</f>
        <v>0</v>
      </c>
      <c r="L89" s="92">
        <f>PR!L89+ART!L89+LH!L89+MY!L89+MT!L89+VC!L89+CF!L89+SS!L89+CA!M89+CM!L89+LT!L89+HOL!L89+GR!L89+SC!L89+GT!L89+IJ!L89</f>
        <v>0</v>
      </c>
      <c r="M89" s="92">
        <f>PR!M89+ART!M89+LH!M89+MY!M89+MT!M89+VC!M89+CF!M89+SS!M89+CA!N89+CM!M89+LT!M89+HOL!M89+GR!M89+SC!M89+GT!M89+IJ!M89</f>
        <v>1</v>
      </c>
      <c r="N89" s="93">
        <f>PR!N89+ART!N89+LH!N89+MY!N89+MT!N89+VC!N89+CF!N89+SS!N89+CA!O89+CM!N89+LT!N89+HOL!N89+GR!N89+SC!N89+GT!N89+IJ!N89</f>
        <v>0</v>
      </c>
      <c r="O89" s="13">
        <f t="shared" si="27"/>
        <v>26</v>
      </c>
    </row>
    <row r="90" spans="1:15" x14ac:dyDescent="0.25">
      <c r="A90" s="39" t="s">
        <v>420</v>
      </c>
      <c r="B90" s="13">
        <f t="shared" si="23"/>
        <v>182</v>
      </c>
      <c r="C90" s="59">
        <f>PR!C90+ART!C90+LH!C90+MY!C90+MT!C90+VC!C90+CF!C90+SS!C90+CA!C90+CM!C90+LT!C90+HOL!C90+GR!C90+SC!C90+GT!C90+IJ!C90</f>
        <v>121</v>
      </c>
      <c r="D90" s="92">
        <f>PR!D90+ART!D90+LH!D90+MY!D90+MT!D90+VC!D90+CF!D90+SS!D90+CA!E90+CM!D90+LT!D90+HOL!D90+GR!D90+SC!D90+GT!D90+IJ!D90</f>
        <v>14</v>
      </c>
      <c r="E90" s="92">
        <f>PR!E90+ART!E90+LH!E90+MY!E90+MT!E90+VC!E90+CF!E90+SS!E90+CA!F90+CM!E90+LT!E90+HOL!E90+GR!E90+SC!E90+GT!E90+IJ!E90</f>
        <v>12</v>
      </c>
      <c r="F90" s="92">
        <f>PR!F90+ART!F90+LH!F90+MY!F90+MT!F90+VC!F90+CF!F90+SS!F90+CA!G90+CM!F90+LT!F90+HOL!F90+GR!F90+SC!F90+GT!F90+IJ!F90</f>
        <v>2</v>
      </c>
      <c r="G90" s="92">
        <f>PR!G90+ART!G90+LH!G90+MY!G90+MT!G90+VC!G90+CF!G90+SS!G90+CA!H90+CM!G90+LT!G90+HOL!G90+GR!G90+SC!G90+GT!G90+IJ!G90</f>
        <v>0</v>
      </c>
      <c r="H90" s="92">
        <f>PR!H90+ART!H90+LH!H90+MY!H90+MT!H90+VC!H90+CF!H90+SS!H90+CA!I90+CM!H90+LT!H90+HOL!H90+GR!H90+SC!H90+GT!H90+IJ!H90</f>
        <v>16</v>
      </c>
      <c r="I90" s="92">
        <f>PR!I90+ART!I90+LH!I90+MY!I90+MT!I90+VC!I90+CF!I90+SS!I90+CA!J90+CM!I90+LT!I90+HOL!I90+GR!I90+SC!I90+GT!I90+IJ!I90</f>
        <v>4</v>
      </c>
      <c r="J90" s="92">
        <f>PR!J90+ART!J90+LH!J90+MY!J90+MT!J90+VC!J90+CF!J90+SS!J90+CA!K90+CM!J90+LT!J90+HOL!J90+GR!J90+SC!J90+GT!J90+IJ!J90</f>
        <v>6</v>
      </c>
      <c r="K90" s="92">
        <f>PR!K90+ART!K90+LH!K90+MY!K90+MT!K90+VC!K90+CF!K90+SS!K90+CA!L90+CM!K90+LT!K90+HOL!K90+GR!K90+SC!K90+GT!K90+IJ!K90</f>
        <v>0</v>
      </c>
      <c r="L90" s="92">
        <f>PR!L90+ART!L90+LH!L90+MY!L90+MT!L90+VC!L90+CF!L90+SS!L90+CA!M90+CM!L90+LT!L90+HOL!L90+GR!L90+SC!L90+GT!L90+IJ!L90</f>
        <v>3</v>
      </c>
      <c r="M90" s="92">
        <f>PR!M90+ART!M90+LH!M90+MY!M90+MT!M90+VC!M90+CF!M90+SS!M90+CA!N90+CM!M90+LT!M90+HOL!M90+GR!M90+SC!M90+GT!M90+IJ!M90</f>
        <v>2</v>
      </c>
      <c r="N90" s="93">
        <f>PR!N90+ART!N90+LH!N90+MY!N90+MT!N90+VC!N90+CF!N90+SS!N90+CA!O90+CM!N90+LT!N90+HOL!N90+GR!N90+SC!N90+GT!N90+IJ!N90</f>
        <v>2</v>
      </c>
      <c r="O90" s="13">
        <f t="shared" si="27"/>
        <v>182</v>
      </c>
    </row>
    <row r="91" spans="1:15" x14ac:dyDescent="0.25">
      <c r="A91" s="39" t="s">
        <v>421</v>
      </c>
      <c r="B91" s="13">
        <f t="shared" si="23"/>
        <v>34</v>
      </c>
      <c r="C91" s="59">
        <f>PR!C91+ART!C91+LH!C91+MY!C91+MT!C91+VC!C91+CF!C91+SS!C91+CA!C91+CM!C91+LT!C91+HOL!C91+GR!C91+SC!C91+GT!C91+IJ!C91</f>
        <v>22</v>
      </c>
      <c r="D91" s="92">
        <f>PR!D91+ART!D91+LH!D91+MY!D91+MT!D91+VC!D91+CF!D91+SS!D91+CA!E91+CM!D91+LT!D91+HOL!D91+GR!D91+SC!D91+GT!D91+IJ!D91</f>
        <v>5</v>
      </c>
      <c r="E91" s="92">
        <f>PR!E91+ART!E91+LH!E91+MY!E91+MT!E91+VC!E91+CF!E91+SS!E91+CA!F91+CM!E91+LT!E91+HOL!E91+GR!E91+SC!E91+GT!E91+IJ!E91</f>
        <v>0</v>
      </c>
      <c r="F91" s="92">
        <f>PR!F91+ART!F91+LH!F91+MY!F91+MT!F91+VC!F91+CF!F91+SS!F91+CA!G91+CM!F91+LT!F91+HOL!F91+GR!F91+SC!F91+GT!F91+IJ!F91</f>
        <v>1</v>
      </c>
      <c r="G91" s="92">
        <f>PR!G91+ART!G91+LH!G91+MY!G91+MT!G91+VC!G91+CF!G91+SS!G91+CA!H91+CM!G91+LT!G91+HOL!G91+GR!G91+SC!G91+GT!G91+IJ!G91</f>
        <v>0</v>
      </c>
      <c r="H91" s="92">
        <f>PR!H91+ART!H91+LH!H91+MY!H91+MT!H91+VC!H91+CF!H91+SS!H91+CA!I91+CM!H91+LT!H91+HOL!H91+GR!H91+SC!H91+GT!H91+IJ!H91</f>
        <v>2</v>
      </c>
      <c r="I91" s="92">
        <f>PR!I91+ART!I91+LH!I91+MY!I91+MT!I91+VC!I91+CF!I91+SS!I91+CA!J91+CM!I91+LT!I91+HOL!I91+GR!I91+SC!I91+GT!I91+IJ!I91</f>
        <v>0</v>
      </c>
      <c r="J91" s="92">
        <f>PR!J91+ART!J91+LH!J91+MY!J91+MT!J91+VC!J91+CF!J91+SS!J91+CA!K91+CM!J91+LT!J91+HOL!J91+GR!J91+SC!J91+GT!J91+IJ!J91</f>
        <v>3</v>
      </c>
      <c r="K91" s="92">
        <f>PR!K91+ART!K91+LH!K91+MY!K91+MT!K91+VC!K91+CF!K91+SS!K91+CA!L91+CM!K91+LT!K91+HOL!K91+GR!K91+SC!K91+GT!K91+IJ!K91</f>
        <v>0</v>
      </c>
      <c r="L91" s="92">
        <f>PR!L91+ART!L91+LH!L91+MY!L91+MT!L91+VC!L91+CF!L91+SS!L91+CA!M91+CM!L91+LT!L91+HOL!L91+GR!L91+SC!L91+GT!L91+IJ!L91</f>
        <v>1</v>
      </c>
      <c r="M91" s="92">
        <f>PR!M91+ART!M91+LH!M91+MY!M91+MT!M91+VC!M91+CF!M91+SS!M91+CA!N91+CM!M91+LT!M91+HOL!M91+GR!M91+SC!M91+GT!M91+IJ!M91</f>
        <v>0</v>
      </c>
      <c r="N91" s="93">
        <f>PR!N91+ART!N91+LH!N91+MY!N91+MT!N91+VC!N91+CF!N91+SS!N91+CA!O91+CM!N91+LT!N91+HOL!N91+GR!N91+SC!N91+GT!N91+IJ!N91</f>
        <v>0</v>
      </c>
      <c r="O91" s="13">
        <f t="shared" si="27"/>
        <v>34</v>
      </c>
    </row>
    <row r="92" spans="1:15" x14ac:dyDescent="0.25">
      <c r="A92" s="39" t="s">
        <v>422</v>
      </c>
      <c r="B92" s="13">
        <f t="shared" si="23"/>
        <v>31</v>
      </c>
      <c r="C92" s="59">
        <f>PR!C92+ART!C92+LH!C92+MY!C92+MT!C92+VC!C92+CF!C92+SS!C92+CA!C92+CM!C92+LT!C92+HOL!C92+GR!C92+SC!C92+GT!C92+IJ!C92</f>
        <v>23</v>
      </c>
      <c r="D92" s="92">
        <f>PR!D92+ART!D92+LH!D92+MY!D92+MT!D92+VC!D92+CF!D92+SS!D92+CA!E92+CM!D92+LT!D92+HOL!D92+GR!D92+SC!D92+GT!D92+IJ!D92</f>
        <v>4</v>
      </c>
      <c r="E92" s="92">
        <f>PR!E92+ART!E92+LH!E92+MY!E92+MT!E92+VC!E92+CF!E92+SS!E92+CA!F92+CM!E92+LT!E92+HOL!E92+GR!E92+SC!E92+GT!E92+IJ!E92</f>
        <v>0</v>
      </c>
      <c r="F92" s="92">
        <f>PR!F92+ART!F92+LH!F92+MY!F92+MT!F92+VC!F92+CF!F92+SS!F92+CA!G92+CM!F92+LT!F92+HOL!F92+GR!F92+SC!F92+GT!F92+IJ!F92</f>
        <v>0</v>
      </c>
      <c r="G92" s="92">
        <f>PR!G92+ART!G92+LH!G92+MY!G92+MT!G92+VC!G92+CF!G92+SS!G92+CA!H92+CM!G92+LT!G92+HOL!G92+GR!G92+SC!G92+GT!G92+IJ!G92</f>
        <v>0</v>
      </c>
      <c r="H92" s="92">
        <f>PR!H92+ART!H92+LH!H92+MY!H92+MT!H92+VC!H92+CF!H92+SS!H92+CA!I92+CM!H92+LT!H92+HOL!H92+GR!H92+SC!H92+GT!H92+IJ!H92</f>
        <v>1</v>
      </c>
      <c r="I92" s="92">
        <f>PR!I92+ART!I92+LH!I92+MY!I92+MT!I92+VC!I92+CF!I92+SS!I92+CA!J92+CM!I92+LT!I92+HOL!I92+GR!I92+SC!I92+GT!I92+IJ!I92</f>
        <v>0</v>
      </c>
      <c r="J92" s="92">
        <f>PR!J92+ART!J92+LH!J92+MY!J92+MT!J92+VC!J92+CF!J92+SS!J92+CA!K92+CM!J92+LT!J92+HOL!J92+GR!J92+SC!J92+GT!J92+IJ!J92</f>
        <v>3</v>
      </c>
      <c r="K92" s="92">
        <f>PR!K92+ART!K92+LH!K92+MY!K92+MT!K92+VC!K92+CF!K92+SS!K92+CA!L92+CM!K92+LT!K92+HOL!K92+GR!K92+SC!K92+GT!K92+IJ!K92</f>
        <v>0</v>
      </c>
      <c r="L92" s="92">
        <f>PR!L92+ART!L92+LH!L92+MY!L92+MT!L92+VC!L92+CF!L92+SS!L92+CA!M92+CM!L92+LT!L92+HOL!L92+GR!L92+SC!L92+GT!L92+IJ!L92</f>
        <v>0</v>
      </c>
      <c r="M92" s="92">
        <f>PR!M92+ART!M92+LH!M92+MY!M92+MT!M92+VC!M92+CF!M92+SS!M92+CA!N92+CM!M92+LT!M92+HOL!M92+GR!M92+SC!M92+GT!M92+IJ!M92</f>
        <v>0</v>
      </c>
      <c r="N92" s="93">
        <f>PR!N92+ART!N92+LH!N92+MY!N92+MT!N92+VC!N92+CF!N92+SS!N92+CA!O92+CM!N92+LT!N92+HOL!N92+GR!N92+SC!N92+GT!N92+IJ!N92</f>
        <v>0</v>
      </c>
      <c r="O92" s="13">
        <f t="shared" si="27"/>
        <v>31</v>
      </c>
    </row>
    <row r="93" spans="1:15" x14ac:dyDescent="0.25">
      <c r="A93" s="39" t="s">
        <v>411</v>
      </c>
      <c r="B93" s="13">
        <f t="shared" si="23"/>
        <v>106</v>
      </c>
      <c r="C93" s="59">
        <f>PR!C93+ART!C93+LH!C93+MY!C93+MT!C93+VC!C93+CF!C93+SS!C93+CA!C93+CM!C93+LT!C93+HOL!C93+GR!C93+SC!C93+GT!C93+IJ!C93</f>
        <v>82</v>
      </c>
      <c r="D93" s="92">
        <f>PR!D93+ART!D93+LH!D93+MY!D93+MT!D93+VC!D93+CF!D93+SS!D93+CA!E93+CM!D93+LT!D93+HOL!D93+GR!D93+SC!D93+GT!D93+IJ!D93</f>
        <v>8</v>
      </c>
      <c r="E93" s="92">
        <f>PR!E93+ART!E93+LH!E93+MY!E93+MT!E93+VC!E93+CF!E93+SS!E93+CA!F93+CM!E93+LT!E93+HOL!E93+GR!E93+SC!E93+GT!E93+IJ!E93</f>
        <v>2</v>
      </c>
      <c r="F93" s="92">
        <f>PR!F93+ART!F93+LH!F93+MY!F93+MT!F93+VC!F93+CF!F93+SS!F93+CA!G93+CM!F93+LT!F93+HOL!F93+GR!F93+SC!F93+GT!F93+IJ!F93</f>
        <v>0</v>
      </c>
      <c r="G93" s="92">
        <f>PR!G93+ART!G93+LH!G93+MY!G93+MT!G93+VC!G93+CF!G93+SS!G93+CA!H93+CM!G93+LT!G93+HOL!G93+GR!G93+SC!G93+GT!G93+IJ!G93</f>
        <v>0</v>
      </c>
      <c r="H93" s="92">
        <f>PR!H93+ART!H93+LH!H93+MY!H93+MT!H93+VC!H93+CF!H93+SS!H93+CA!I93+CM!H93+LT!H93+HOL!H93+GR!H93+SC!H93+GT!H93+IJ!H93</f>
        <v>7</v>
      </c>
      <c r="I93" s="92">
        <f>PR!I93+ART!I93+LH!I93+MY!I93+MT!I93+VC!I93+CF!I93+SS!I93+CA!J93+CM!I93+LT!I93+HOL!I93+GR!I93+SC!I93+GT!I93+IJ!I93</f>
        <v>7</v>
      </c>
      <c r="J93" s="92">
        <f>PR!J93+ART!J93+LH!J93+MY!J93+MT!J93+VC!J93+CF!J93+SS!J93+CA!K93+CM!J93+LT!J93+HOL!J93+GR!J93+SC!J93+GT!J93+IJ!J93</f>
        <v>0</v>
      </c>
      <c r="K93" s="92">
        <f>PR!K93+ART!K93+LH!K93+MY!K93+MT!K93+VC!K93+CF!K93+SS!K93+CA!L93+CM!K93+LT!K93+HOL!K93+GR!K93+SC!K93+GT!K93+IJ!K93</f>
        <v>0</v>
      </c>
      <c r="L93" s="92">
        <f>PR!L93+ART!L93+LH!L93+MY!L93+MT!L93+VC!L93+CF!L93+SS!L93+CA!M93+CM!L93+LT!L93+HOL!L93+GR!L93+SC!L93+GT!L93+IJ!L93</f>
        <v>0</v>
      </c>
      <c r="M93" s="92">
        <f>PR!M93+ART!M93+LH!M93+MY!M93+MT!M93+VC!M93+CF!M93+SS!M93+CA!N93+CM!M93+LT!M93+HOL!M93+GR!M93+SC!M93+GT!M93+IJ!M93</f>
        <v>0</v>
      </c>
      <c r="N93" s="93">
        <f>PR!N93+ART!N93+LH!N93+MY!N93+MT!N93+VC!N93+CF!N93+SS!N93+CA!O93+CM!N93+LT!N93+HOL!N93+GR!N93+SC!N93+GT!N93+IJ!N93</f>
        <v>0</v>
      </c>
      <c r="O93" s="13">
        <f t="shared" si="27"/>
        <v>106</v>
      </c>
    </row>
    <row r="94" spans="1:15" ht="15.75" customHeight="1" x14ac:dyDescent="0.25">
      <c r="A94" s="39" t="s">
        <v>412</v>
      </c>
      <c r="B94" s="13">
        <f t="shared" si="23"/>
        <v>270</v>
      </c>
      <c r="C94" s="59">
        <f>PR!C94+ART!C94+LH!C94+MY!C94+MT!C94+VC!C94+CF!C94+SS!C94+CA!C94+CM!C94+LT!C94+HOL!C94+GR!C94+SC!C94+GT!C94+IJ!C94</f>
        <v>236</v>
      </c>
      <c r="D94" s="92">
        <f>PR!D94+ART!D94+LH!D94+MY!D94+MT!D94+VC!D94+CF!D94+SS!D94+CA!E94+CM!D94+LT!D94+HOL!D94+GR!D94+SC!D94+GT!D94+IJ!D94</f>
        <v>4</v>
      </c>
      <c r="E94" s="92">
        <f>PR!E94+ART!E94+LH!E94+MY!E94+MT!E94+VC!E94+CF!E94+SS!E94+CA!F94+CM!E94+LT!E94+HOL!E94+GR!E94+SC!E94+GT!E94+IJ!E94</f>
        <v>1</v>
      </c>
      <c r="F94" s="92">
        <f>PR!F94+ART!F94+LH!F94+MY!F94+MT!F94+VC!F94+CF!F94+SS!F94+CA!G94+CM!F94+LT!F94+HOL!F94+GR!F94+SC!F94+GT!F94+IJ!F94</f>
        <v>0</v>
      </c>
      <c r="G94" s="92">
        <f>PR!G94+ART!G94+LH!G94+MY!G94+MT!G94+VC!G94+CF!G94+SS!G94+CA!H94+CM!G94+LT!G94+HOL!G94+GR!G94+SC!G94+GT!G94+IJ!G94</f>
        <v>0</v>
      </c>
      <c r="H94" s="92">
        <f>PR!H94+ART!H94+LH!H94+MY!H94+MT!H94+VC!H94+CF!H94+SS!H94+CA!I94+CM!H94+LT!H94+HOL!H94+GR!H94+SC!H94+GT!H94+IJ!H94</f>
        <v>29</v>
      </c>
      <c r="I94" s="92">
        <f>PR!I94+ART!I94+LH!I94+MY!I94+MT!I94+VC!I94+CF!I94+SS!I94+CA!J94+CM!I94+LT!I94+HOL!I94+GR!I94+SC!I94+GT!I94+IJ!I94</f>
        <v>0</v>
      </c>
      <c r="J94" s="92">
        <f>PR!J94+ART!J94+LH!J94+MY!J94+MT!J94+VC!J94+CF!J94+SS!J94+CA!K94+CM!J94+LT!J94+HOL!J94+GR!J94+SC!J94+GT!J94+IJ!J94</f>
        <v>0</v>
      </c>
      <c r="K94" s="92">
        <f>PR!K94+ART!K94+LH!K94+MY!K94+MT!K94+VC!K94+CF!K94+SS!K94+CA!L94+CM!K94+LT!K94+HOL!K94+GR!K94+SC!K94+GT!K94+IJ!K94</f>
        <v>0</v>
      </c>
      <c r="L94" s="92">
        <f>PR!L94+ART!L94+LH!L94+MY!L94+MT!L94+VC!L94+CF!L94+SS!L94+CA!M94+CM!L94+LT!L94+HOL!L94+GR!L94+SC!L94+GT!L94+IJ!L94</f>
        <v>0</v>
      </c>
      <c r="M94" s="92">
        <f>PR!M94+ART!M94+LH!M94+MY!M94+MT!M94+VC!M94+CF!M94+SS!M94+CA!N94+CM!M94+LT!M94+HOL!M94+GR!M94+SC!M94+GT!M94+IJ!M94</f>
        <v>0</v>
      </c>
      <c r="N94" s="93">
        <f>PR!N94+ART!N94+LH!N94+MY!N94+MT!N94+VC!N94+CF!N94+SS!N94+CA!O94+CM!N94+LT!N94+HOL!N94+GR!N94+SC!N94+GT!N94+IJ!N94</f>
        <v>0</v>
      </c>
      <c r="O94" s="13">
        <f t="shared" si="27"/>
        <v>270</v>
      </c>
    </row>
    <row r="95" spans="1:15" ht="15.75" customHeight="1" x14ac:dyDescent="0.25">
      <c r="A95" s="39" t="s">
        <v>111</v>
      </c>
      <c r="B95" s="13">
        <f t="shared" si="23"/>
        <v>335</v>
      </c>
      <c r="C95" s="59">
        <f>PR!C95+ART!C95+LH!C95+MY!C95+MT!C95+VC!C95+CF!C95+SS!C95+CA!C95+CM!C95+LT!C95+HOL!C95+GR!C95+SC!C95+GT!C95+IJ!C95</f>
        <v>299</v>
      </c>
      <c r="D95" s="92">
        <f>PR!D95+ART!D95+LH!D95+MY!D95+MT!D95+VC!D95+CF!D95+SS!D95+CA!E95+CM!D95+LT!D95+HOL!D95+GR!D95+SC!D95+GT!D95+IJ!D95</f>
        <v>0</v>
      </c>
      <c r="E95" s="92">
        <f>PR!E95+ART!E95+LH!E95+MY!E95+MT!E95+VC!E95+CF!E95+SS!E95+CA!F95+CM!E95+LT!E95+HOL!E95+GR!E95+SC!E95+GT!E95+IJ!E95</f>
        <v>0</v>
      </c>
      <c r="F95" s="92">
        <f>PR!F95+ART!F95+LH!F95+MY!F95+MT!F95+VC!F95+CF!F95+SS!F95+CA!G95+CM!F95+LT!F95+HOL!F95+GR!F95+SC!F95+GT!F95+IJ!F95</f>
        <v>0</v>
      </c>
      <c r="G95" s="92">
        <f>PR!G95+ART!G95+LH!G95+MY!G95+MT!G95+VC!G95+CF!G95+SS!G95+CA!H95+CM!G95+LT!G95+HOL!G95+GR!G95+SC!G95+GT!G95+IJ!G95</f>
        <v>0</v>
      </c>
      <c r="H95" s="92">
        <f>PR!H95+ART!H95+LH!H95+MY!H95+MT!H95+VC!H95+CF!H95+SS!H95+CA!I95+CM!H95+LT!H95+HOL!H95+GR!H95+SC!H95+GT!H95+IJ!H95</f>
        <v>36</v>
      </c>
      <c r="I95" s="92">
        <f>PR!I95+ART!I95+LH!I95+MY!I95+MT!I95+VC!I95+CF!I95+SS!I95+CA!J95+CM!I95+LT!I95+HOL!I95+GR!I95+SC!I95+GT!I95+IJ!I95</f>
        <v>0</v>
      </c>
      <c r="J95" s="92">
        <f>PR!J95+ART!J95+LH!J95+MY!J95+MT!J95+VC!J95+CF!J95+SS!J95+CA!K95+CM!J95+LT!J95+HOL!J95+GR!J95+SC!J95+GT!J95+IJ!J95</f>
        <v>0</v>
      </c>
      <c r="K95" s="92">
        <f>PR!K95+ART!K95+LH!K95+MY!K95+MT!K95+VC!K95+CF!K95+SS!K95+CA!L95+CM!K95+LT!K95+HOL!K95+GR!K95+SC!K95+GT!K95+IJ!K95</f>
        <v>0</v>
      </c>
      <c r="L95" s="92">
        <f>PR!L95+ART!L95+LH!L95+MY!L95+MT!L95+VC!L95+CF!L95+SS!L95+CA!M95+CM!L95+LT!L95+HOL!L95+GR!L95+SC!L95+GT!L95+IJ!L95</f>
        <v>0</v>
      </c>
      <c r="M95" s="92">
        <f>PR!M95+ART!M95+LH!M95+MY!M95+MT!M95+VC!M95+CF!M95+SS!M95+CA!N95+CM!M95+LT!M95+HOL!M95+GR!M95+SC!M95+GT!M95+IJ!M95</f>
        <v>0</v>
      </c>
      <c r="N95" s="93">
        <f>PR!N95+ART!N95+LH!N95+MY!N95+MT!N95+VC!N95+CF!N95+SS!N95+CA!O95+CM!N95+LT!N95+HOL!N95+GR!N95+SC!N95+GT!N95+IJ!N95</f>
        <v>0</v>
      </c>
      <c r="O95" s="13">
        <f t="shared" si="27"/>
        <v>335</v>
      </c>
    </row>
    <row r="96" spans="1:15" x14ac:dyDescent="0.25">
      <c r="A96" s="39" t="s">
        <v>26</v>
      </c>
      <c r="B96" s="13">
        <f t="shared" si="23"/>
        <v>321</v>
      </c>
      <c r="C96" s="59">
        <f>PR!C96+ART!C96+LH!C96+MY!C96+MT!C96+VC!C96+CF!C96+SS!C96+CA!C96+CM!C96+LT!C96+HOL!C96+GR!C96+SC!C96+GT!C96+IJ!C96</f>
        <v>283</v>
      </c>
      <c r="D96" s="92">
        <f>PR!D96+ART!D96+LH!D96+MY!D96+MT!D96+VC!D96+CF!D96+SS!D96+CA!E96+CM!D96+LT!D96+HOL!D96+GR!D96+SC!D96+GT!D96+IJ!D96</f>
        <v>0</v>
      </c>
      <c r="E96" s="92">
        <f>PR!E96+ART!E96+LH!E96+MY!E96+MT!E96+VC!E96+CF!E96+SS!E96+CA!F96+CM!E96+LT!E96+HOL!E96+GR!E96+SC!E96+GT!E96+IJ!E96</f>
        <v>0</v>
      </c>
      <c r="F96" s="92">
        <f>PR!F96+ART!F96+LH!F96+MY!F96+MT!F96+VC!F96+CF!F96+SS!F96+CA!G96+CM!F96+LT!F96+HOL!F96+GR!F96+SC!F96+GT!F96+IJ!F96</f>
        <v>0</v>
      </c>
      <c r="G96" s="92">
        <f>PR!G96+ART!G96+LH!G96+MY!G96+MT!G96+VC!G96+CF!G96+SS!G96+CA!H96+CM!G96+LT!G96+HOL!G96+GR!G96+SC!G96+GT!G96+IJ!G96</f>
        <v>0</v>
      </c>
      <c r="H96" s="92">
        <f>PR!H96+ART!H96+LH!H96+MY!H96+MT!H96+VC!H96+CF!H96+SS!H96+CA!I96+CM!H96+LT!H96+HOL!H96+GR!H96+SC!H96+GT!H96+IJ!H96</f>
        <v>38</v>
      </c>
      <c r="I96" s="92">
        <f>PR!I96+ART!I96+LH!I96+MY!I96+MT!I96+VC!I96+CF!I96+SS!I96+CA!J96+CM!I96+LT!I96+HOL!I96+GR!I96+SC!I96+GT!I96+IJ!I96</f>
        <v>0</v>
      </c>
      <c r="J96" s="92">
        <f>PR!J96+ART!J96+LH!J96+MY!J96+MT!J96+VC!J96+CF!J96+SS!J96+CA!K96+CM!J96+LT!J96+HOL!J96+GR!J96+SC!J96+GT!J96+IJ!J96</f>
        <v>0</v>
      </c>
      <c r="K96" s="92">
        <f>PR!K96+ART!K96+LH!K96+MY!K96+MT!K96+VC!K96+CF!K96+SS!K96+CA!L96+CM!K96+LT!K96+HOL!K96+GR!K96+SC!K96+GT!K96+IJ!K96</f>
        <v>0</v>
      </c>
      <c r="L96" s="92">
        <f>PR!L96+ART!L96+LH!L96+MY!L96+MT!L96+VC!L96+CF!L96+SS!L96+CA!M96+CM!L96+LT!L96+HOL!L96+GR!L96+SC!L96+GT!L96+IJ!L96</f>
        <v>0</v>
      </c>
      <c r="M96" s="92">
        <f>PR!M96+ART!M96+LH!M96+MY!M96+MT!M96+VC!M96+CF!M96+SS!M96+CA!N96+CM!M96+LT!M96+HOL!M96+GR!M96+SC!M96+GT!M96+IJ!M96</f>
        <v>0</v>
      </c>
      <c r="N96" s="93">
        <f>PR!N96+ART!N96+LH!N96+MY!N96+MT!N96+VC!N96+CF!N96+SS!N96+CA!O96+CM!N96+LT!N96+HOL!N96+GR!N96+SC!N96+GT!N96+IJ!N96</f>
        <v>0</v>
      </c>
      <c r="O96" s="13">
        <f t="shared" si="27"/>
        <v>321</v>
      </c>
    </row>
    <row r="97" spans="1:15" ht="15.75" thickBot="1" x14ac:dyDescent="0.3">
      <c r="A97" s="53" t="s">
        <v>456</v>
      </c>
      <c r="B97" s="13">
        <f t="shared" si="23"/>
        <v>405</v>
      </c>
      <c r="C97" s="59">
        <f>PR!C97+ART!C97+LH!C97+MY!C97+MT!C97+VC!C97+CF!C97+SS!C97+CA!C97+CM!C97+LT!C97+HOL!C97+GR!C97+SC!C97+GT!C97+IJ!C97</f>
        <v>359</v>
      </c>
      <c r="D97" s="92">
        <f>PR!D97+ART!D97+LH!D97+MY!D97+MT!D97+VC!D97+CF!D97+SS!D97+CA!E97+CM!D97+LT!D97+HOL!D97+GR!D97+SC!D97+GT!D97+IJ!D97</f>
        <v>0</v>
      </c>
      <c r="E97" s="92">
        <f>PR!E97+ART!E97+LH!E97+MY!E97+MT!E97+VC!E97+CF!E97+SS!E97+CA!F97+CM!E97+LT!E97+HOL!E97+GR!E97+SC!E97+GT!E97+IJ!E97</f>
        <v>0</v>
      </c>
      <c r="F97" s="92">
        <f>PR!F97+ART!F97+LH!F97+MY!F97+MT!F97+VC!F97+CF!F97+SS!F97+CA!G97+CM!F97+LT!F97+HOL!F97+GR!F97+SC!F97+GT!F97+IJ!F97</f>
        <v>0</v>
      </c>
      <c r="G97" s="92">
        <f>PR!G97+ART!G97+LH!G97+MY!G97+MT!G97+VC!G97+CF!G97+SS!G97+CA!H97+CM!G97+LT!G97+HOL!G97+GR!G97+SC!G97+GT!G97+IJ!G97</f>
        <v>0</v>
      </c>
      <c r="H97" s="92">
        <f>PR!H97+ART!H97+LH!H97+MY!H97+MT!H97+VC!H97+CF!H97+SS!H97+CA!I97+CM!H97+LT!H97+HOL!H97+GR!H97+SC!H97+GT!H97+IJ!H97</f>
        <v>46</v>
      </c>
      <c r="I97" s="92">
        <f>PR!I97+ART!I97+LH!I97+MY!I97+MT!I97+VC!I97+CF!I97+SS!I97+CA!J97+CM!I97+LT!I97+HOL!I97+GR!I97+SC!I97+GT!I97+IJ!I97</f>
        <v>0</v>
      </c>
      <c r="J97" s="92">
        <f>PR!J97+ART!J97+LH!J97+MY!J97+MT!J97+VC!J97+CF!J97+SS!J97+CA!K97+CM!J97+LT!J97+HOL!J97+GR!J97+SC!J97+GT!J97+IJ!J97</f>
        <v>0</v>
      </c>
      <c r="K97" s="92">
        <f>PR!K97+ART!K97+LH!K97+MY!K97+MT!K97+VC!K97+CF!K97+SS!K97+CA!L97+CM!K97+LT!K97+HOL!K97+GR!K97+SC!K97+GT!K97+IJ!K97</f>
        <v>0</v>
      </c>
      <c r="L97" s="92">
        <f>PR!L97+ART!L97+LH!L97+MY!L97+MT!L97+VC!L97+CF!L97+SS!L97+CA!M97+CM!L97+LT!L97+HOL!L97+GR!L97+SC!L97+GT!L97+IJ!L97</f>
        <v>0</v>
      </c>
      <c r="M97" s="92">
        <f>PR!M97+ART!M97+LH!M97+MY!M97+MT!M97+VC!M97+CF!M97+SS!M97+CA!N97+CM!M97+LT!M97+HOL!M97+GR!M97+SC!M97+GT!M97+IJ!M97</f>
        <v>0</v>
      </c>
      <c r="N97" s="93">
        <f>PR!N97+ART!N97+LH!N97+MY!N97+MT!N97+VC!N97+CF!N97+SS!N97+CA!O97+CM!N97+LT!N97+HOL!N97+GR!N97+SC!N97+GT!N97+IJ!N97</f>
        <v>0</v>
      </c>
      <c r="O97" s="13">
        <f t="shared" si="27"/>
        <v>405</v>
      </c>
    </row>
    <row r="98" spans="1:15" ht="15.75" customHeight="1" thickBot="1" x14ac:dyDescent="0.3">
      <c r="A98" s="36" t="s">
        <v>28</v>
      </c>
      <c r="B98" s="66">
        <f t="shared" si="23"/>
        <v>20</v>
      </c>
      <c r="C98" s="63">
        <f>PR!C99+ART!C99+LH!C99+MY!C99+MT!C99+VC!C99+CF!C99+SS!C99+CA!C99+CM!C99+LT!C99+HOL!C99+GR!C99+SC!C99+GT!C99+IJ!C99</f>
        <v>15</v>
      </c>
      <c r="D98" s="63">
        <f>PR!D99+ART!D99+LH!D99+MY!D99+MT!D99+VC!D99+CF!D99+SS!D99+CA!E99+CM!D99+LT!D99+HOL!D99+GR!D99+SC!D99+GT!D99+IJ!D99</f>
        <v>0</v>
      </c>
      <c r="E98" s="64">
        <f>PR!E99+ART!E99+LH!E99+MY!E99+MT!E99+VC!E99+CF!E99+SS!E99+CA!F99+CM!E99+LT!E99+HOL!E99+GR!E99+SC!E99+GT!E99+IJ!E99</f>
        <v>0</v>
      </c>
      <c r="F98" s="64">
        <f>PR!F99+ART!F99+LH!F99+MY!F99+MT!F99+VC!F99+CF!F99+SS!F99+CA!G99+CM!F99+LT!F99+HOL!F99+GR!F99+SC!F99+GT!F99+IJ!F99</f>
        <v>0</v>
      </c>
      <c r="G98" s="64">
        <f>PR!G99+ART!G99+LH!G99+MY!G99+MT!G99+VC!G99+CF!G99+SS!G99+CA!H99+CM!G99+LT!G99+HOL!G99+GR!G99+SC!G99+GT!G99+IJ!G99</f>
        <v>0</v>
      </c>
      <c r="H98" s="64">
        <f>PR!H99+ART!H99+LH!H99+MY!H99+MT!H99+VC!H99+CF!H99+SS!H99+CA!I99+CM!H99+LT!H99+HOL!H99+GR!H99+SC!H99+GT!H99+IJ!H99</f>
        <v>0</v>
      </c>
      <c r="I98" s="64">
        <f>PR!I99+ART!I99+LH!I99+MY!I99+MT!I99+VC!I99+CF!I99+SS!I99+CA!J99+CM!I99+LT!I99+HOL!I99+GR!I99+SC!I99+GT!I99+IJ!I99</f>
        <v>5</v>
      </c>
      <c r="J98" s="64">
        <f>PR!J99+ART!J99+LH!J99+MY!J99+MT!J99+VC!J99+CF!J99+SS!J99+CA!K99+CM!J99+LT!J99+HOL!J99+GR!J99+SC!J99+GT!J99+IJ!J99</f>
        <v>0</v>
      </c>
      <c r="K98" s="64">
        <f>PR!K99+ART!K99+LH!K99+MY!K99+MT!K99+VC!K99+CF!K99+SS!K99+CA!L99+CM!K99+LT!K99+HOL!K99+GR!K99+SC!K99+GT!K99+IJ!K99</f>
        <v>0</v>
      </c>
      <c r="L98" s="64">
        <f>PR!L99+ART!L99+LH!L99+MY!L99+MT!L99+VC!L99+CF!L99+SS!L99+CA!M99+CM!L99+LT!L99+HOL!L99+GR!L99+SC!L99+GT!L99+IJ!L99</f>
        <v>0</v>
      </c>
      <c r="M98" s="64">
        <f>PR!M99+ART!M99+LH!M99+MY!M99+MT!M99+VC!M99+CF!M99+SS!M99+CA!N99+CM!M99+LT!M99+HOL!M99+GR!M99+SC!M99+GT!M99+IJ!M99</f>
        <v>0</v>
      </c>
      <c r="N98" s="65">
        <f>PR!N99+ART!N99+LH!N99+MY!N99+MT!N99+VC!N99+CF!N99+SS!N99+CA!O99+CM!N99+LT!N99+HOL!N99+GR!N99+SC!N99+GT!N99+IJ!N99</f>
        <v>0</v>
      </c>
      <c r="O98" s="66">
        <f t="shared" si="27"/>
        <v>20</v>
      </c>
    </row>
    <row r="99" spans="1:15" ht="15.75" customHeight="1" x14ac:dyDescent="0.25">
      <c r="A99" s="190" t="s">
        <v>29</v>
      </c>
      <c r="B99" s="66">
        <f t="shared" si="23"/>
        <v>22564</v>
      </c>
      <c r="C99" s="63">
        <f t="shared" ref="C99:N99" si="28">C100+C101</f>
        <v>20199</v>
      </c>
      <c r="D99" s="63">
        <f t="shared" si="28"/>
        <v>88</v>
      </c>
      <c r="E99" s="64">
        <f t="shared" si="28"/>
        <v>214</v>
      </c>
      <c r="F99" s="64">
        <f t="shared" si="28"/>
        <v>12</v>
      </c>
      <c r="G99" s="64">
        <f t="shared" si="28"/>
        <v>0</v>
      </c>
      <c r="H99" s="64">
        <f t="shared" si="28"/>
        <v>1814</v>
      </c>
      <c r="I99" s="64">
        <f t="shared" si="28"/>
        <v>35</v>
      </c>
      <c r="J99" s="64">
        <f t="shared" si="28"/>
        <v>0</v>
      </c>
      <c r="K99" s="64">
        <f t="shared" si="28"/>
        <v>0</v>
      </c>
      <c r="L99" s="64">
        <f t="shared" si="28"/>
        <v>105</v>
      </c>
      <c r="M99" s="64">
        <f t="shared" si="28"/>
        <v>59</v>
      </c>
      <c r="N99" s="65">
        <f t="shared" si="28"/>
        <v>38</v>
      </c>
      <c r="O99" s="66">
        <f t="shared" si="27"/>
        <v>22564</v>
      </c>
    </row>
    <row r="100" spans="1:15" ht="15.75" customHeight="1" x14ac:dyDescent="0.25">
      <c r="A100" s="191" t="s">
        <v>168</v>
      </c>
      <c r="B100" s="67">
        <f t="shared" si="23"/>
        <v>14437</v>
      </c>
      <c r="C100" s="68">
        <f>SUM(C102:C112)</f>
        <v>13155</v>
      </c>
      <c r="D100" s="68">
        <f t="shared" ref="D100:N100" si="29">SUM(D102:D112)</f>
        <v>86</v>
      </c>
      <c r="E100" s="68">
        <f t="shared" si="29"/>
        <v>202</v>
      </c>
      <c r="F100" s="68">
        <f t="shared" si="29"/>
        <v>8</v>
      </c>
      <c r="G100" s="68">
        <f t="shared" si="29"/>
        <v>0</v>
      </c>
      <c r="H100" s="68">
        <f t="shared" si="29"/>
        <v>757</v>
      </c>
      <c r="I100" s="68">
        <f t="shared" si="29"/>
        <v>35</v>
      </c>
      <c r="J100" s="68">
        <f t="shared" si="29"/>
        <v>0</v>
      </c>
      <c r="K100" s="68">
        <f t="shared" si="29"/>
        <v>0</v>
      </c>
      <c r="L100" s="68">
        <f t="shared" si="29"/>
        <v>104</v>
      </c>
      <c r="M100" s="68">
        <f t="shared" si="29"/>
        <v>52</v>
      </c>
      <c r="N100" s="68">
        <f t="shared" si="29"/>
        <v>38</v>
      </c>
      <c r="O100" s="67">
        <f t="shared" si="27"/>
        <v>14437</v>
      </c>
    </row>
    <row r="101" spans="1:15" ht="15.75" customHeight="1" thickBot="1" x14ac:dyDescent="0.3">
      <c r="A101" s="192" t="s">
        <v>167</v>
      </c>
      <c r="B101" s="71">
        <f t="shared" si="23"/>
        <v>8127</v>
      </c>
      <c r="C101" s="72">
        <f>SUM(C113:C129)</f>
        <v>7044</v>
      </c>
      <c r="D101" s="72">
        <f t="shared" ref="D101:N101" si="30">SUM(D113:D129)</f>
        <v>2</v>
      </c>
      <c r="E101" s="72">
        <f t="shared" si="30"/>
        <v>12</v>
      </c>
      <c r="F101" s="72">
        <f t="shared" si="30"/>
        <v>4</v>
      </c>
      <c r="G101" s="72">
        <f t="shared" si="30"/>
        <v>0</v>
      </c>
      <c r="H101" s="72">
        <f t="shared" si="30"/>
        <v>1057</v>
      </c>
      <c r="I101" s="72">
        <f t="shared" si="30"/>
        <v>0</v>
      </c>
      <c r="J101" s="72">
        <f t="shared" si="30"/>
        <v>0</v>
      </c>
      <c r="K101" s="72">
        <f t="shared" si="30"/>
        <v>0</v>
      </c>
      <c r="L101" s="72">
        <f t="shared" si="30"/>
        <v>1</v>
      </c>
      <c r="M101" s="72">
        <f t="shared" si="30"/>
        <v>7</v>
      </c>
      <c r="N101" s="72">
        <f t="shared" si="30"/>
        <v>0</v>
      </c>
      <c r="O101" s="71">
        <f t="shared" si="27"/>
        <v>8127</v>
      </c>
    </row>
    <row r="102" spans="1:15" x14ac:dyDescent="0.25">
      <c r="A102" s="38" t="s">
        <v>30</v>
      </c>
      <c r="B102" s="8">
        <f t="shared" si="23"/>
        <v>8331</v>
      </c>
      <c r="C102" s="59">
        <f>PR!C103+ART!C103+LH!C103+MY!C103+MT!C103+VC!C103+CF!C103+SS!C103+CA!C103+CM!C103+LT!C103+HOL!C103+GR!C103+SC!C103+GT!C103+IJ!C103</f>
        <v>7660</v>
      </c>
      <c r="D102" s="92">
        <f>PR!D103+ART!D103+LH!D103+MY!D103+MT!D103+VC!D103+CF!D103+SS!D103+CA!E103+CM!D103+LT!D103+HOL!D103+GR!D103+SC!D103+GT!D103+IJ!D103</f>
        <v>47</v>
      </c>
      <c r="E102" s="92">
        <f>PR!E103+ART!E103+LH!E103+MY!E103+MT!E103+VC!E103+CF!E103+SS!E103+CA!F103+CM!E103+LT!E103+HOL!E103+GR!E103+SC!E103+GT!E103+IJ!E103</f>
        <v>90</v>
      </c>
      <c r="F102" s="92">
        <f>PR!F103+ART!F103+LH!F103+MY!F103+MT!F103+VC!F103+CF!F103+SS!F103+CA!G103+CM!F103+LT!F103+HOL!F103+GR!F103+SC!F103+GT!F103+IJ!F103</f>
        <v>3</v>
      </c>
      <c r="G102" s="92">
        <f>PR!G103+ART!G103+LH!G103+MY!G103+MT!G103+VC!G103+CF!G103+SS!G103+CA!H103+CM!G103+LT!G103+HOL!G103+GR!G103+SC!G103+GT!G103+IJ!G103</f>
        <v>0</v>
      </c>
      <c r="H102" s="92">
        <f>PR!H103+ART!H103+LH!H103+MY!H103+MT!H103+VC!H103+CF!H103+SS!H103+CA!I103+CM!H103+LT!H103+HOL!H103+GR!H103+SC!H103+GT!H103+IJ!H103</f>
        <v>399</v>
      </c>
      <c r="I102" s="92">
        <f>PR!I103+ART!I103+LH!I103+MY!I103+MT!I103+VC!I103+CF!I103+SS!I103+CA!J103+CM!I103+LT!I103+HOL!I103+GR!I103+SC!I103+GT!I103+IJ!I103</f>
        <v>29</v>
      </c>
      <c r="J102" s="92">
        <f>PR!J103+ART!J103+LH!J103+MY!J103+MT!J103+VC!J103+CF!J103+SS!J103+CA!K103+CM!J103+LT!J103+HOL!J103+GR!J103+SC!J103+GT!J103+IJ!J103</f>
        <v>0</v>
      </c>
      <c r="K102" s="92">
        <f>PR!K103+ART!K103+LH!K103+MY!K103+MT!K103+VC!K103+CF!K103+SS!K103+CA!L103+CM!K103+LT!K103+HOL!K103+GR!K103+SC!K103+GT!K103+IJ!K103</f>
        <v>0</v>
      </c>
      <c r="L102" s="92">
        <f>PR!L103+ART!L103+LH!L103+MY!L103+MT!L103+VC!L103+CF!L103+SS!L103+CA!M103+CM!L103+LT!L103+HOL!L103+GR!L103+SC!L103+GT!L103+IJ!L103</f>
        <v>56</v>
      </c>
      <c r="M102" s="92">
        <f>PR!M103+ART!M103+LH!M103+MY!M103+MT!M103+VC!M103+CF!M103+SS!M103+CA!N103+CM!M103+LT!M103+HOL!M103+GR!M103+SC!M103+GT!M103+IJ!M103</f>
        <v>28</v>
      </c>
      <c r="N102" s="93">
        <f>PR!N103+ART!N103+LH!N103+MY!N103+MT!N103+VC!N103+CF!N103+SS!N103+CA!O103+CM!N103+LT!N103+HOL!N103+GR!N103+SC!N103+GT!N103+IJ!N103</f>
        <v>19</v>
      </c>
      <c r="O102" s="8">
        <f t="shared" si="27"/>
        <v>8331</v>
      </c>
    </row>
    <row r="103" spans="1:15" x14ac:dyDescent="0.25">
      <c r="A103" s="39" t="s">
        <v>31</v>
      </c>
      <c r="B103" s="13">
        <f t="shared" si="23"/>
        <v>512</v>
      </c>
      <c r="C103" s="59">
        <f>PR!C104+ART!C104+LH!C104+MY!C104+MT!C104+VC!C104+CF!C104+SS!C104+CA!C104+CM!C104+LT!C104+HOL!C104+GR!C104+SC!C104+GT!C104+IJ!C104</f>
        <v>375</v>
      </c>
      <c r="D103" s="92">
        <f>PR!D104+ART!D104+LH!D104+MY!D104+MT!D104+VC!D104+CF!D104+SS!D104+CA!E104+CM!D104+LT!D104+HOL!D104+GR!D104+SC!D104+GT!D104+IJ!D104</f>
        <v>15</v>
      </c>
      <c r="E103" s="92">
        <f>PR!E104+ART!E104+LH!E104+MY!E104+MT!E104+VC!E104+CF!E104+SS!E104+CA!F104+CM!E104+LT!E104+HOL!E104+GR!E104+SC!E104+GT!E104+IJ!E104</f>
        <v>34</v>
      </c>
      <c r="F103" s="92">
        <f>PR!F104+ART!F104+LH!F104+MY!F104+MT!F104+VC!F104+CF!F104+SS!F104+CA!G104+CM!F104+LT!F104+HOL!F104+GR!F104+SC!F104+GT!F104+IJ!F104</f>
        <v>3</v>
      </c>
      <c r="G103" s="92">
        <f>PR!G104+ART!G104+LH!G104+MY!G104+MT!G104+VC!G104+CF!G104+SS!G104+CA!H104+CM!G104+LT!G104+HOL!G104+GR!G104+SC!G104+GT!G104+IJ!G104</f>
        <v>0</v>
      </c>
      <c r="H103" s="92">
        <f>PR!H104+ART!H104+LH!H104+MY!H104+MT!H104+VC!H104+CF!H104+SS!H104+CA!I104+CM!H104+LT!H104+HOL!H104+GR!H104+SC!H104+GT!H104+IJ!H104</f>
        <v>49</v>
      </c>
      <c r="I103" s="92">
        <f>PR!I104+ART!I104+LH!I104+MY!I104+MT!I104+VC!I104+CF!I104+SS!I104+CA!J104+CM!I104+LT!I104+HOL!I104+GR!I104+SC!I104+GT!I104+IJ!I104</f>
        <v>6</v>
      </c>
      <c r="J103" s="92">
        <f>PR!J104+ART!J104+LH!J104+MY!J104+MT!J104+VC!J104+CF!J104+SS!J104+CA!K104+CM!J104+LT!J104+HOL!J104+GR!J104+SC!J104+GT!J104+IJ!J104</f>
        <v>0</v>
      </c>
      <c r="K103" s="92">
        <f>PR!K104+ART!K104+LH!K104+MY!K104+MT!K104+VC!K104+CF!K104+SS!K104+CA!L104+CM!K104+LT!K104+HOL!K104+GR!K104+SC!K104+GT!K104+IJ!K104</f>
        <v>0</v>
      </c>
      <c r="L103" s="92">
        <f>PR!L104+ART!L104+LH!L104+MY!L104+MT!L104+VC!L104+CF!L104+SS!L104+CA!M104+CM!L104+LT!L104+HOL!L104+GR!L104+SC!L104+GT!L104+IJ!L104</f>
        <v>13</v>
      </c>
      <c r="M103" s="92">
        <f>PR!M104+ART!M104+LH!M104+MY!M104+MT!M104+VC!M104+CF!M104+SS!M104+CA!N104+CM!M104+LT!M104+HOL!M104+GR!M104+SC!M104+GT!M104+IJ!M104</f>
        <v>12</v>
      </c>
      <c r="N103" s="93">
        <f>PR!N104+ART!N104+LH!N104+MY!N104+MT!N104+VC!N104+CF!N104+SS!N104+CA!O104+CM!N104+LT!N104+HOL!N104+GR!N104+SC!N104+GT!N104+IJ!N104</f>
        <v>5</v>
      </c>
      <c r="O103" s="13">
        <f t="shared" si="27"/>
        <v>512</v>
      </c>
    </row>
    <row r="104" spans="1:15" x14ac:dyDescent="0.25">
      <c r="A104" s="39" t="s">
        <v>413</v>
      </c>
      <c r="B104" s="13">
        <f t="shared" si="23"/>
        <v>3547</v>
      </c>
      <c r="C104" s="59">
        <f>PR!C105+ART!C105+LH!C105+MY!C105+MT!C105+VC!C105+CF!C105+SS!C105+CA!C105+CM!C105+LT!C105+HOL!C105+GR!C105+SC!C105+GT!C105+IJ!C105</f>
        <v>3360</v>
      </c>
      <c r="D104" s="92">
        <f>PR!D105+ART!D105+LH!D105+MY!D105+MT!D105+VC!D105+CF!D105+SS!D105+CA!E105+CM!D105+LT!D105+HOL!D105+GR!D105+SC!D105+GT!D105+IJ!D105</f>
        <v>4</v>
      </c>
      <c r="E104" s="92">
        <f>PR!E105+ART!E105+LH!E105+MY!E105+MT!E105+VC!E105+CF!E105+SS!E105+CA!F105+CM!E105+LT!E105+HOL!E105+GR!E105+SC!E105+GT!E105+IJ!E105</f>
        <v>41</v>
      </c>
      <c r="F104" s="92">
        <f>PR!F105+ART!F105+LH!F105+MY!F105+MT!F105+VC!F105+CF!F105+SS!F105+CA!G105+CM!F105+LT!F105+HOL!F105+GR!F105+SC!F105+GT!F105+IJ!F105</f>
        <v>0</v>
      </c>
      <c r="G104" s="92">
        <f>PR!G105+ART!G105+LH!G105+MY!G105+MT!G105+VC!G105+CF!G105+SS!G105+CA!H105+CM!G105+LT!G105+HOL!G105+GR!G105+SC!G105+GT!G105+IJ!G105</f>
        <v>0</v>
      </c>
      <c r="H104" s="92">
        <f>PR!H105+ART!H105+LH!H105+MY!H105+MT!H105+VC!H105+CF!H105+SS!H105+CA!I105+CM!H105+LT!H105+HOL!H105+GR!H105+SC!H105+GT!H105+IJ!H105</f>
        <v>132</v>
      </c>
      <c r="I104" s="92">
        <f>PR!I105+ART!I105+LH!I105+MY!I105+MT!I105+VC!I105+CF!I105+SS!I105+CA!J105+CM!I105+LT!I105+HOL!I105+GR!I105+SC!I105+GT!I105+IJ!I105</f>
        <v>0</v>
      </c>
      <c r="J104" s="92">
        <f>PR!J105+ART!J105+LH!J105+MY!J105+MT!J105+VC!J105+CF!J105+SS!J105+CA!K105+CM!J105+LT!J105+HOL!J105+GR!J105+SC!J105+GT!J105+IJ!J105</f>
        <v>0</v>
      </c>
      <c r="K104" s="92">
        <f>PR!K105+ART!K105+LH!K105+MY!K105+MT!K105+VC!K105+CF!K105+SS!K105+CA!L105+CM!K105+LT!K105+HOL!K105+GR!K105+SC!K105+GT!K105+IJ!K105</f>
        <v>0</v>
      </c>
      <c r="L104" s="92">
        <f>PR!L105+ART!L105+LH!L105+MY!L105+MT!L105+VC!L105+CF!L105+SS!L105+CA!M105+CM!L105+LT!L105+HOL!L105+GR!L105+SC!L105+GT!L105+IJ!L105</f>
        <v>6</v>
      </c>
      <c r="M104" s="92">
        <f>PR!M105+ART!M105+LH!M105+MY!M105+MT!M105+VC!M105+CF!M105+SS!M105+CA!N105+CM!M105+LT!M105+HOL!M105+GR!M105+SC!M105+GT!M105+IJ!M105</f>
        <v>1</v>
      </c>
      <c r="N104" s="93">
        <f>PR!N105+ART!N105+LH!N105+MY!N105+MT!N105+VC!N105+CF!N105+SS!N105+CA!O105+CM!N105+LT!N105+HOL!N105+GR!N105+SC!N105+GT!N105+IJ!N105</f>
        <v>3</v>
      </c>
      <c r="O104" s="13">
        <f t="shared" si="27"/>
        <v>3547</v>
      </c>
    </row>
    <row r="105" spans="1:15" ht="15.75" customHeight="1" x14ac:dyDescent="0.25">
      <c r="A105" s="39" t="s">
        <v>414</v>
      </c>
      <c r="B105" s="13">
        <f t="shared" si="23"/>
        <v>240</v>
      </c>
      <c r="C105" s="59">
        <f>PR!C106+ART!C106+LH!C106+MY!C106+MT!C106+VC!C106+CF!C106+SS!C106+CA!C106+CM!C106+LT!C106+HOL!C106+GR!C106+SC!C106+GT!C106+IJ!C106</f>
        <v>218</v>
      </c>
      <c r="D105" s="92">
        <f>PR!D106+ART!D106+LH!D106+MY!D106+MT!D106+VC!D106+CF!D106+SS!D106+CA!E106+CM!D106+LT!D106+HOL!D106+GR!D106+SC!D106+GT!D106+IJ!D106</f>
        <v>2</v>
      </c>
      <c r="E105" s="92">
        <f>PR!E106+ART!E106+LH!E106+MY!E106+MT!E106+VC!E106+CF!E106+SS!E106+CA!F106+CM!E106+LT!E106+HOL!E106+GR!E106+SC!E106+GT!E106+IJ!E106</f>
        <v>0</v>
      </c>
      <c r="F105" s="92">
        <f>PR!F106+ART!F106+LH!F106+MY!F106+MT!F106+VC!F106+CF!F106+SS!F106+CA!G106+CM!F106+LT!F106+HOL!F106+GR!F106+SC!F106+GT!F106+IJ!F106</f>
        <v>0</v>
      </c>
      <c r="G105" s="92">
        <f>PR!G106+ART!G106+LH!G106+MY!G106+MT!G106+VC!G106+CF!G106+SS!G106+CA!H106+CM!G106+LT!G106+HOL!G106+GR!G106+SC!G106+GT!G106+IJ!G106</f>
        <v>0</v>
      </c>
      <c r="H105" s="92">
        <f>PR!H106+ART!H106+LH!H106+MY!H106+MT!H106+VC!H106+CF!H106+SS!H106+CA!I106+CM!H106+LT!H106+HOL!H106+GR!H106+SC!H106+GT!H106+IJ!H106</f>
        <v>19</v>
      </c>
      <c r="I105" s="92">
        <f>PR!I106+ART!I106+LH!I106+MY!I106+MT!I106+VC!I106+CF!I106+SS!I106+CA!J106+CM!I106+LT!I106+HOL!I106+GR!I106+SC!I106+GT!I106+IJ!I106</f>
        <v>0</v>
      </c>
      <c r="J105" s="92">
        <f>PR!J106+ART!J106+LH!J106+MY!J106+MT!J106+VC!J106+CF!J106+SS!J106+CA!K106+CM!J106+LT!J106+HOL!J106+GR!J106+SC!J106+GT!J106+IJ!J106</f>
        <v>0</v>
      </c>
      <c r="K105" s="92">
        <f>PR!K106+ART!K106+LH!K106+MY!K106+MT!K106+VC!K106+CF!K106+SS!K106+CA!L106+CM!K106+LT!K106+HOL!K106+GR!K106+SC!K106+GT!K106+IJ!K106</f>
        <v>0</v>
      </c>
      <c r="L105" s="92">
        <f>PR!L106+ART!L106+LH!L106+MY!L106+MT!L106+VC!L106+CF!L106+SS!L106+CA!M106+CM!L106+LT!L106+HOL!L106+GR!L106+SC!L106+GT!L106+IJ!L106</f>
        <v>0</v>
      </c>
      <c r="M105" s="92">
        <f>PR!M106+ART!M106+LH!M106+MY!M106+MT!M106+VC!M106+CF!M106+SS!M106+CA!N106+CM!M106+LT!M106+HOL!M106+GR!M106+SC!M106+GT!M106+IJ!M106</f>
        <v>1</v>
      </c>
      <c r="N105" s="93">
        <f>PR!N106+ART!N106+LH!N106+MY!N106+MT!N106+VC!N106+CF!N106+SS!N106+CA!O106+CM!N106+LT!N106+HOL!N106+GR!N106+SC!N106+GT!N106+IJ!N106</f>
        <v>0</v>
      </c>
      <c r="O105" s="13">
        <f t="shared" si="27"/>
        <v>240</v>
      </c>
    </row>
    <row r="106" spans="1:15" ht="15.75" customHeight="1" x14ac:dyDescent="0.25">
      <c r="A106" s="39" t="s">
        <v>415</v>
      </c>
      <c r="B106" s="13">
        <f t="shared" si="23"/>
        <v>30</v>
      </c>
      <c r="C106" s="59">
        <f>PR!C107+ART!C107+LH!C107+MY!C107+MT!C107+VC!C107+CF!C107+SS!C107+CA!C107+CM!C107+LT!C107+HOL!C107+GR!C107+SC!C107+GT!C107+IJ!C107</f>
        <v>27</v>
      </c>
      <c r="D106" s="92">
        <f>PR!D107+ART!D107+LH!D107+MY!D107+MT!D107+VC!D107+CF!D107+SS!D107+CA!E107+CM!D107+LT!D107+HOL!D107+GR!D107+SC!D107+GT!D107+IJ!D107</f>
        <v>0</v>
      </c>
      <c r="E106" s="92">
        <f>PR!E107+ART!E107+LH!E107+MY!E107+MT!E107+VC!E107+CF!E107+SS!E107+CA!F107+CM!E107+LT!E107+HOL!E107+GR!E107+SC!E107+GT!E107+IJ!E107</f>
        <v>0</v>
      </c>
      <c r="F106" s="92">
        <f>PR!F107+ART!F107+LH!F107+MY!F107+MT!F107+VC!F107+CF!F107+SS!F107+CA!G107+CM!F107+LT!F107+HOL!F107+GR!F107+SC!F107+GT!F107+IJ!F107</f>
        <v>0</v>
      </c>
      <c r="G106" s="92">
        <f>PR!G107+ART!G107+LH!G107+MY!G107+MT!G107+VC!G107+CF!G107+SS!G107+CA!H107+CM!G107+LT!G107+HOL!G107+GR!G107+SC!G107+GT!G107+IJ!G107</f>
        <v>0</v>
      </c>
      <c r="H106" s="92">
        <f>PR!H107+ART!H107+LH!H107+MY!H107+MT!H107+VC!H107+CF!H107+SS!H107+CA!I107+CM!H107+LT!H107+HOL!H107+GR!H107+SC!H107+GT!H107+IJ!H107</f>
        <v>3</v>
      </c>
      <c r="I106" s="92">
        <f>PR!I107+ART!I107+LH!I107+MY!I107+MT!I107+VC!I107+CF!I107+SS!I107+CA!J107+CM!I107+LT!I107+HOL!I107+GR!I107+SC!I107+GT!I107+IJ!I107</f>
        <v>0</v>
      </c>
      <c r="J106" s="92">
        <f>PR!J107+ART!J107+LH!J107+MY!J107+MT!J107+VC!J107+CF!J107+SS!J107+CA!K107+CM!J107+LT!J107+HOL!J107+GR!J107+SC!J107+GT!J107+IJ!J107</f>
        <v>0</v>
      </c>
      <c r="K106" s="92">
        <f>PR!K107+ART!K107+LH!K107+MY!K107+MT!K107+VC!K107+CF!K107+SS!K107+CA!L107+CM!K107+LT!K107+HOL!K107+GR!K107+SC!K107+GT!K107+IJ!K107</f>
        <v>0</v>
      </c>
      <c r="L106" s="92">
        <f>PR!L107+ART!L107+LH!L107+MY!L107+MT!L107+VC!L107+CF!L107+SS!L107+CA!M107+CM!L107+LT!L107+HOL!L107+GR!L107+SC!L107+GT!L107+IJ!L107</f>
        <v>0</v>
      </c>
      <c r="M106" s="92">
        <f>PR!M107+ART!M107+LH!M107+MY!M107+MT!M107+VC!M107+CF!M107+SS!M107+CA!N107+CM!M107+LT!M107+HOL!M107+GR!M107+SC!M107+GT!M107+IJ!M107</f>
        <v>0</v>
      </c>
      <c r="N106" s="93">
        <f>PR!N107+ART!N107+LH!N107+MY!N107+MT!N107+VC!N107+CF!N107+SS!N107+CA!O107+CM!N107+LT!N107+HOL!N107+GR!N107+SC!N107+GT!N107+IJ!N107</f>
        <v>0</v>
      </c>
      <c r="O106" s="13">
        <f t="shared" si="27"/>
        <v>30</v>
      </c>
    </row>
    <row r="107" spans="1:15" ht="15.75" customHeight="1" x14ac:dyDescent="0.25">
      <c r="A107" s="39" t="s">
        <v>416</v>
      </c>
      <c r="B107" s="13">
        <f t="shared" ref="B107:B138" si="31">SUM(C107:N107)</f>
        <v>75</v>
      </c>
      <c r="C107" s="59">
        <f>PR!C108+ART!C108+LH!C108+MY!C108+MT!C108+VC!C108+CF!C108+SS!C108+CA!C108+CM!C108+LT!C108+HOL!C108+GR!C108+SC!C108+GT!C108+IJ!C108</f>
        <v>53</v>
      </c>
      <c r="D107" s="92">
        <f>PR!D108+ART!D108+LH!D108+MY!D108+MT!D108+VC!D108+CF!D108+SS!D108+CA!E108+CM!D108+LT!D108+HOL!D108+GR!D108+SC!D108+GT!D108+IJ!D108</f>
        <v>2</v>
      </c>
      <c r="E107" s="92">
        <f>PR!E108+ART!E108+LH!E108+MY!E108+MT!E108+VC!E108+CF!E108+SS!E108+CA!F108+CM!E108+LT!E108+HOL!E108+GR!E108+SC!E108+GT!E108+IJ!E108</f>
        <v>12</v>
      </c>
      <c r="F107" s="92">
        <f>PR!F108+ART!F108+LH!F108+MY!F108+MT!F108+VC!F108+CF!F108+SS!F108+CA!G108+CM!F108+LT!F108+HOL!F108+GR!F108+SC!F108+GT!F108+IJ!F108</f>
        <v>0</v>
      </c>
      <c r="G107" s="92">
        <f>PR!G108+ART!G108+LH!G108+MY!G108+MT!G108+VC!G108+CF!G108+SS!G108+CA!H108+CM!G108+LT!G108+HOL!G108+GR!G108+SC!G108+GT!G108+IJ!G108</f>
        <v>0</v>
      </c>
      <c r="H107" s="92">
        <f>PR!H108+ART!H108+LH!H108+MY!H108+MT!H108+VC!H108+CF!H108+SS!H108+CA!I108+CM!H108+LT!H108+HOL!H108+GR!H108+SC!H108+GT!H108+IJ!H108</f>
        <v>6</v>
      </c>
      <c r="I107" s="92">
        <f>PR!I108+ART!I108+LH!I108+MY!I108+MT!I108+VC!I108+CF!I108+SS!I108+CA!J108+CM!I108+LT!I108+HOL!I108+GR!I108+SC!I108+GT!I108+IJ!I108</f>
        <v>0</v>
      </c>
      <c r="J107" s="92">
        <f>PR!J108+ART!J108+LH!J108+MY!J108+MT!J108+VC!J108+CF!J108+SS!J108+CA!K108+CM!J108+LT!J108+HOL!J108+GR!J108+SC!J108+GT!J108+IJ!J108</f>
        <v>0</v>
      </c>
      <c r="K107" s="92">
        <f>PR!K108+ART!K108+LH!K108+MY!K108+MT!K108+VC!K108+CF!K108+SS!K108+CA!L108+CM!K108+LT!K108+HOL!K108+GR!K108+SC!K108+GT!K108+IJ!K108</f>
        <v>0</v>
      </c>
      <c r="L107" s="92">
        <f>PR!L108+ART!L108+LH!L108+MY!L108+MT!L108+VC!L108+CF!L108+SS!L108+CA!M108+CM!L108+LT!L108+HOL!L108+GR!L108+SC!L108+GT!L108+IJ!L108</f>
        <v>0</v>
      </c>
      <c r="M107" s="92">
        <f>PR!M108+ART!M108+LH!M108+MY!M108+MT!M108+VC!M108+CF!M108+SS!M108+CA!N108+CM!M108+LT!M108+HOL!M108+GR!M108+SC!M108+GT!M108+IJ!M108</f>
        <v>0</v>
      </c>
      <c r="N107" s="93">
        <f>PR!N108+ART!N108+LH!N108+MY!N108+MT!N108+VC!N108+CF!N108+SS!N108+CA!O108+CM!N108+LT!N108+HOL!N108+GR!N108+SC!N108+GT!N108+IJ!N108</f>
        <v>2</v>
      </c>
      <c r="O107" s="13">
        <f t="shared" si="27"/>
        <v>75</v>
      </c>
    </row>
    <row r="108" spans="1:15" x14ac:dyDescent="0.25">
      <c r="A108" s="39" t="s">
        <v>32</v>
      </c>
      <c r="B108" s="13">
        <f t="shared" si="31"/>
        <v>714</v>
      </c>
      <c r="C108" s="59">
        <f>PR!C109+ART!C109+LH!C109+MY!C109+MT!C109+VC!C109+CF!C109+SS!C109+CA!C109+CM!C109+LT!C109+HOL!C109+GR!C109+SC!C109+GT!C109+IJ!C109</f>
        <v>603</v>
      </c>
      <c r="D108" s="92">
        <f>PR!D109+ART!D109+LH!D109+MY!D109+MT!D109+VC!D109+CF!D109+SS!D109+CA!E109+CM!D109+LT!D109+HOL!D109+GR!D109+SC!D109+GT!D109+IJ!D109</f>
        <v>6</v>
      </c>
      <c r="E108" s="92">
        <f>PR!E109+ART!E109+LH!E109+MY!E109+MT!E109+VC!E109+CF!E109+SS!E109+CA!F109+CM!E109+LT!E109+HOL!E109+GR!E109+SC!E109+GT!E109+IJ!E109</f>
        <v>17</v>
      </c>
      <c r="F108" s="92">
        <f>PR!F109+ART!F109+LH!F109+MY!F109+MT!F109+VC!F109+CF!F109+SS!F109+CA!G109+CM!F109+LT!F109+HOL!F109+GR!F109+SC!F109+GT!F109+IJ!F109</f>
        <v>0</v>
      </c>
      <c r="G108" s="92">
        <f>PR!G109+ART!G109+LH!G109+MY!G109+MT!G109+VC!G109+CF!G109+SS!G109+CA!H109+CM!G109+LT!G109+HOL!G109+GR!G109+SC!G109+GT!G109+IJ!G109</f>
        <v>0</v>
      </c>
      <c r="H108" s="92">
        <f>PR!H109+ART!H109+LH!H109+MY!H109+MT!H109+VC!H109+CF!H109+SS!H109+CA!I109+CM!H109+LT!H109+HOL!H109+GR!H109+SC!H109+GT!H109+IJ!H109</f>
        <v>56</v>
      </c>
      <c r="I108" s="92">
        <f>PR!I109+ART!I109+LH!I109+MY!I109+MT!I109+VC!I109+CF!I109+SS!I109+CA!J109+CM!I109+LT!I109+HOL!I109+GR!I109+SC!I109+GT!I109+IJ!I109</f>
        <v>0</v>
      </c>
      <c r="J108" s="92">
        <f>PR!J109+ART!J109+LH!J109+MY!J109+MT!J109+VC!J109+CF!J109+SS!J109+CA!K109+CM!J109+LT!J109+HOL!J109+GR!J109+SC!J109+GT!J109+IJ!J109</f>
        <v>0</v>
      </c>
      <c r="K108" s="92">
        <f>PR!K109+ART!K109+LH!K109+MY!K109+MT!K109+VC!K109+CF!K109+SS!K109+CA!L109+CM!K109+LT!K109+HOL!K109+GR!K109+SC!K109+GT!K109+IJ!K109</f>
        <v>0</v>
      </c>
      <c r="L108" s="92">
        <f>PR!L109+ART!L109+LH!L109+MY!L109+MT!L109+VC!L109+CF!L109+SS!L109+CA!M109+CM!L109+LT!L109+HOL!L109+GR!L109+SC!L109+GT!L109+IJ!L109</f>
        <v>20</v>
      </c>
      <c r="M108" s="92">
        <f>PR!M109+ART!M109+LH!M109+MY!M109+MT!M109+VC!M109+CF!M109+SS!M109+CA!N109+CM!M109+LT!M109+HOL!M109+GR!M109+SC!M109+GT!M109+IJ!M109</f>
        <v>5</v>
      </c>
      <c r="N108" s="93">
        <f>PR!N109+ART!N109+LH!N109+MY!N109+MT!N109+VC!N109+CF!N109+SS!N109+CA!O109+CM!N109+LT!N109+HOL!N109+GR!N109+SC!N109+GT!N109+IJ!N109</f>
        <v>7</v>
      </c>
      <c r="O108" s="13">
        <f t="shared" si="27"/>
        <v>714</v>
      </c>
    </row>
    <row r="109" spans="1:15" ht="15.75" customHeight="1" x14ac:dyDescent="0.25">
      <c r="A109" s="39" t="s">
        <v>423</v>
      </c>
      <c r="B109" s="13">
        <f t="shared" si="31"/>
        <v>152</v>
      </c>
      <c r="C109" s="59">
        <f>PR!C110+ART!C110+LH!C110+MY!C110+MT!C110+VC!C110+CF!C110+SS!C110+CA!C110+CM!C110+LT!C110+HOL!C110+GR!C110+SC!C110+GT!C110+IJ!C110</f>
        <v>115</v>
      </c>
      <c r="D109" s="92">
        <f>PR!D110+ART!D110+LH!D110+MY!D110+MT!D110+VC!D110+CF!D110+SS!D110+CA!E110+CM!D110+LT!D110+HOL!D110+GR!D110+SC!D110+GT!D110+IJ!D110</f>
        <v>5</v>
      </c>
      <c r="E109" s="92">
        <f>PR!E110+ART!E110+LH!E110+MY!E110+MT!E110+VC!E110+CF!E110+SS!E110+CA!F110+CM!E110+LT!E110+HOL!E110+GR!E110+SC!E110+GT!E110+IJ!E110</f>
        <v>6</v>
      </c>
      <c r="F109" s="92">
        <f>PR!F110+ART!F110+LH!F110+MY!F110+MT!F110+VC!F110+CF!F110+SS!F110+CA!G110+CM!F110+LT!F110+HOL!F110+GR!F110+SC!F110+GT!F110+IJ!F110</f>
        <v>0</v>
      </c>
      <c r="G109" s="92">
        <f>PR!G110+ART!G110+LH!G110+MY!G110+MT!G110+VC!G110+CF!G110+SS!G110+CA!H110+CM!G110+LT!G110+HOL!G110+GR!G110+SC!G110+GT!G110+IJ!G110</f>
        <v>0</v>
      </c>
      <c r="H109" s="92">
        <f>PR!H110+ART!H110+LH!H110+MY!H110+MT!H110+VC!H110+CF!H110+SS!H110+CA!I110+CM!H110+LT!H110+HOL!H110+GR!H110+SC!H110+GT!H110+IJ!H110</f>
        <v>14</v>
      </c>
      <c r="I109" s="92">
        <f>PR!I110+ART!I110+LH!I110+MY!I110+MT!I110+VC!I110+CF!I110+SS!I110+CA!J110+CM!I110+LT!I110+HOL!I110+GR!I110+SC!I110+GT!I110+IJ!I110</f>
        <v>0</v>
      </c>
      <c r="J109" s="92">
        <f>PR!J110+ART!J110+LH!J110+MY!J110+MT!J110+VC!J110+CF!J110+SS!J110+CA!K110+CM!J110+LT!J110+HOL!J110+GR!J110+SC!J110+GT!J110+IJ!J110</f>
        <v>0</v>
      </c>
      <c r="K109" s="92">
        <f>PR!K110+ART!K110+LH!K110+MY!K110+MT!K110+VC!K110+CF!K110+SS!K110+CA!L110+CM!K110+LT!K110+HOL!K110+GR!K110+SC!K110+GT!K110+IJ!K110</f>
        <v>0</v>
      </c>
      <c r="L109" s="92">
        <f>PR!L110+ART!L110+LH!L110+MY!L110+MT!L110+VC!L110+CF!L110+SS!L110+CA!M110+CM!L110+LT!L110+HOL!L110+GR!L110+SC!L110+GT!L110+IJ!L110</f>
        <v>8</v>
      </c>
      <c r="M109" s="92">
        <f>PR!M110+ART!M110+LH!M110+MY!M110+MT!M110+VC!M110+CF!M110+SS!M110+CA!N110+CM!M110+LT!M110+HOL!M110+GR!M110+SC!M110+GT!M110+IJ!M110</f>
        <v>4</v>
      </c>
      <c r="N109" s="93">
        <f>PR!N110+ART!N110+LH!N110+MY!N110+MT!N110+VC!N110+CF!N110+SS!N110+CA!O110+CM!N110+LT!N110+HOL!N110+GR!N110+SC!N110+GT!N110+IJ!N110</f>
        <v>0</v>
      </c>
      <c r="O109" s="13">
        <f t="shared" si="27"/>
        <v>152</v>
      </c>
    </row>
    <row r="110" spans="1:15" x14ac:dyDescent="0.25">
      <c r="A110" s="39" t="s">
        <v>424</v>
      </c>
      <c r="B110" s="13">
        <f t="shared" si="31"/>
        <v>136</v>
      </c>
      <c r="C110" s="59">
        <f>PR!C111+ART!C111+LH!C111+MY!C111+MT!C111+VC!C111+CF!C111+SS!C111+CA!C111+CM!C111+LT!C111+HOL!C111+GR!C111+SC!C111+GT!C111+IJ!C111</f>
        <v>120</v>
      </c>
      <c r="D110" s="92">
        <f>PR!D111+ART!D111+LH!D111+MY!D111+MT!D111+VC!D111+CF!D111+SS!D111+CA!E111+CM!D111+LT!D111+HOL!D111+GR!D111+SC!D111+GT!D111+IJ!D111</f>
        <v>1</v>
      </c>
      <c r="E110" s="92">
        <f>PR!E111+ART!E111+LH!E111+MY!E111+MT!E111+VC!E111+CF!E111+SS!E111+CA!F111+CM!E111+LT!E111+HOL!E111+GR!E111+SC!E111+GT!E111+IJ!E111</f>
        <v>2</v>
      </c>
      <c r="F110" s="92">
        <f>PR!F111+ART!F111+LH!F111+MY!F111+MT!F111+VC!F111+CF!F111+SS!F111+CA!G111+CM!F111+LT!F111+HOL!F111+GR!F111+SC!F111+GT!F111+IJ!F111</f>
        <v>2</v>
      </c>
      <c r="G110" s="92">
        <f>PR!G111+ART!G111+LH!G111+MY!G111+MT!G111+VC!G111+CF!G111+SS!G111+CA!H111+CM!G111+LT!G111+HOL!G111+GR!G111+SC!G111+GT!G111+IJ!G111</f>
        <v>0</v>
      </c>
      <c r="H110" s="92">
        <f>PR!H111+ART!H111+LH!H111+MY!H111+MT!H111+VC!H111+CF!H111+SS!H111+CA!I111+CM!H111+LT!H111+HOL!H111+GR!H111+SC!H111+GT!H111+IJ!H111</f>
        <v>10</v>
      </c>
      <c r="I110" s="92">
        <f>PR!I111+ART!I111+LH!I111+MY!I111+MT!I111+VC!I111+CF!I111+SS!I111+CA!J111+CM!I111+LT!I111+HOL!I111+GR!I111+SC!I111+GT!I111+IJ!I111</f>
        <v>0</v>
      </c>
      <c r="J110" s="92">
        <f>PR!J111+ART!J111+LH!J111+MY!J111+MT!J111+VC!J111+CF!J111+SS!J111+CA!K111+CM!J111+LT!J111+HOL!J111+GR!J111+SC!J111+GT!J111+IJ!J111</f>
        <v>0</v>
      </c>
      <c r="K110" s="92">
        <f>PR!K111+ART!K111+LH!K111+MY!K111+MT!K111+VC!K111+CF!K111+SS!K111+CA!L111+CM!K111+LT!K111+HOL!K111+GR!K111+SC!K111+GT!K111+IJ!K111</f>
        <v>0</v>
      </c>
      <c r="L110" s="92">
        <f>PR!L111+ART!L111+LH!L111+MY!L111+MT!L111+VC!L111+CF!L111+SS!L111+CA!M111+CM!L111+LT!L111+HOL!L111+GR!L111+SC!L111+GT!L111+IJ!L111</f>
        <v>0</v>
      </c>
      <c r="M110" s="92">
        <f>PR!M111+ART!M111+LH!M111+MY!M111+MT!M111+VC!M111+CF!M111+SS!M111+CA!N111+CM!M111+LT!M111+HOL!M111+GR!M111+SC!M111+GT!M111+IJ!M111</f>
        <v>1</v>
      </c>
      <c r="N110" s="93">
        <f>PR!N111+ART!N111+LH!N111+MY!N111+MT!N111+VC!N111+CF!N111+SS!N111+CA!O111+CM!N111+LT!N111+HOL!N111+GR!N111+SC!N111+GT!N111+IJ!N111</f>
        <v>0</v>
      </c>
      <c r="O110" s="13">
        <f t="shared" si="27"/>
        <v>136</v>
      </c>
    </row>
    <row r="111" spans="1:15" ht="15.75" customHeight="1" x14ac:dyDescent="0.25">
      <c r="A111" s="39" t="s">
        <v>425</v>
      </c>
      <c r="B111" s="13">
        <f t="shared" si="31"/>
        <v>685</v>
      </c>
      <c r="C111" s="59">
        <f>PR!C112+ART!C112+LH!C112+MY!C112+MT!C112+VC!C112+CF!C112+SS!C112+CA!C112+CM!C112+LT!C112+HOL!C112+GR!C112+SC!C112+GT!C112+IJ!C112</f>
        <v>612</v>
      </c>
      <c r="D111" s="92">
        <f>PR!D112+ART!D112+LH!D112+MY!D112+MT!D112+VC!D112+CF!D112+SS!D112+CA!E112+CM!D112+LT!D112+HOL!D112+GR!D112+SC!D112+GT!D112+IJ!D112</f>
        <v>4</v>
      </c>
      <c r="E111" s="92">
        <f>PR!E112+ART!E112+LH!E112+MY!E112+MT!E112+VC!E112+CF!E112+SS!E112+CA!F112+CM!E112+LT!E112+HOL!E112+GR!E112+SC!E112+GT!E112+IJ!E112</f>
        <v>0</v>
      </c>
      <c r="F111" s="92">
        <f>PR!F112+ART!F112+LH!F112+MY!F112+MT!F112+VC!F112+CF!F112+SS!F112+CA!G112+CM!F112+LT!F112+HOL!F112+GR!F112+SC!F112+GT!F112+IJ!F112</f>
        <v>0</v>
      </c>
      <c r="G111" s="92">
        <f>PR!G112+ART!G112+LH!G112+MY!G112+MT!G112+VC!G112+CF!G112+SS!G112+CA!H112+CM!G112+LT!G112+HOL!G112+GR!G112+SC!G112+GT!G112+IJ!G112</f>
        <v>0</v>
      </c>
      <c r="H111" s="92">
        <f>PR!H112+ART!H112+LH!H112+MY!H112+MT!H112+VC!H112+CF!H112+SS!H112+CA!I112+CM!H112+LT!H112+HOL!H112+GR!H112+SC!H112+GT!H112+IJ!H112</f>
        <v>68</v>
      </c>
      <c r="I111" s="92">
        <f>PR!I112+ART!I112+LH!I112+MY!I112+MT!I112+VC!I112+CF!I112+SS!I112+CA!J112+CM!I112+LT!I112+HOL!I112+GR!I112+SC!I112+GT!I112+IJ!I112</f>
        <v>0</v>
      </c>
      <c r="J111" s="92">
        <f>PR!J112+ART!J112+LH!J112+MY!J112+MT!J112+VC!J112+CF!J112+SS!J112+CA!K112+CM!J112+LT!J112+HOL!J112+GR!J112+SC!J112+GT!J112+IJ!J112</f>
        <v>0</v>
      </c>
      <c r="K111" s="92">
        <f>PR!K112+ART!K112+LH!K112+MY!K112+MT!K112+VC!K112+CF!K112+SS!K112+CA!L112+CM!K112+LT!K112+HOL!K112+GR!K112+SC!K112+GT!K112+IJ!K112</f>
        <v>0</v>
      </c>
      <c r="L111" s="92">
        <f>PR!L112+ART!L112+LH!L112+MY!L112+MT!L112+VC!L112+CF!L112+SS!L112+CA!M112+CM!L112+LT!L112+HOL!L112+GR!L112+SC!L112+GT!L112+IJ!L112</f>
        <v>1</v>
      </c>
      <c r="M111" s="92">
        <f>PR!M112+ART!M112+LH!M112+MY!M112+MT!M112+VC!M112+CF!M112+SS!M112+CA!N112+CM!M112+LT!M112+HOL!M112+GR!M112+SC!M112+GT!M112+IJ!M112</f>
        <v>0</v>
      </c>
      <c r="N111" s="93">
        <f>PR!N112+ART!N112+LH!N112+MY!N112+MT!N112+VC!N112+CF!N112+SS!N112+CA!O112+CM!N112+LT!N112+HOL!N112+GR!N112+SC!N112+GT!N112+IJ!N112</f>
        <v>0</v>
      </c>
      <c r="O111" s="13">
        <f t="shared" si="27"/>
        <v>685</v>
      </c>
    </row>
    <row r="112" spans="1:15" x14ac:dyDescent="0.25">
      <c r="A112" s="39" t="s">
        <v>426</v>
      </c>
      <c r="B112" s="13">
        <f t="shared" si="31"/>
        <v>15</v>
      </c>
      <c r="C112" s="59">
        <f>PR!C113+ART!C113+LH!C113+MY!C113+MT!C113+VC!C113+CF!C113+SS!C113+CA!C113+CM!C113+LT!C113+HOL!C113+GR!C113+SC!C113+GT!C113+IJ!C113</f>
        <v>12</v>
      </c>
      <c r="D112" s="92">
        <f>PR!D113+ART!D113+LH!D113+MY!D113+MT!D113+VC!D113+CF!D113+SS!D113+CA!E113+CM!D113+LT!D113+HOL!D113+GR!D113+SC!D113+GT!D113+IJ!D113</f>
        <v>0</v>
      </c>
      <c r="E112" s="92">
        <f>PR!E113+ART!E113+LH!E113+MY!E113+MT!E113+VC!E113+CF!E113+SS!E113+CA!F113+CM!E113+LT!E113+HOL!E113+GR!E113+SC!E113+GT!E113+IJ!E113</f>
        <v>0</v>
      </c>
      <c r="F112" s="92">
        <f>PR!F113+ART!F113+LH!F113+MY!F113+MT!F113+VC!F113+CF!F113+SS!F113+CA!G113+CM!F113+LT!F113+HOL!F113+GR!F113+SC!F113+GT!F113+IJ!F113</f>
        <v>0</v>
      </c>
      <c r="G112" s="92">
        <f>PR!G113+ART!G113+LH!G113+MY!G113+MT!G113+VC!G113+CF!G113+SS!G113+CA!H113+CM!G113+LT!G113+HOL!G113+GR!G113+SC!G113+GT!G113+IJ!G113</f>
        <v>0</v>
      </c>
      <c r="H112" s="92">
        <f>PR!H113+ART!H113+LH!H113+MY!H113+MT!H113+VC!H113+CF!H113+SS!H113+CA!I113+CM!H113+LT!H113+HOL!H113+GR!H113+SC!H113+GT!H113+IJ!H113</f>
        <v>1</v>
      </c>
      <c r="I112" s="92">
        <f>PR!I113+ART!I113+LH!I113+MY!I113+MT!I113+VC!I113+CF!I113+SS!I113+CA!J113+CM!I113+LT!I113+HOL!I113+GR!I113+SC!I113+GT!I113+IJ!I113</f>
        <v>0</v>
      </c>
      <c r="J112" s="92">
        <f>PR!J113+ART!J113+LH!J113+MY!J113+MT!J113+VC!J113+CF!J113+SS!J113+CA!K113+CM!J113+LT!J113+HOL!J113+GR!J113+SC!J113+GT!J113+IJ!J113</f>
        <v>0</v>
      </c>
      <c r="K112" s="92">
        <f>PR!K113+ART!K113+LH!K113+MY!K113+MT!K113+VC!K113+CF!K113+SS!K113+CA!L113+CM!K113+LT!K113+HOL!K113+GR!K113+SC!K113+GT!K113+IJ!K113</f>
        <v>0</v>
      </c>
      <c r="L112" s="92">
        <f>PR!L113+ART!L113+LH!L113+MY!L113+MT!L113+VC!L113+CF!L113+SS!L113+CA!M113+CM!L113+LT!L113+HOL!L113+GR!L113+SC!L113+GT!L113+IJ!L113</f>
        <v>0</v>
      </c>
      <c r="M112" s="92">
        <f>PR!M113+ART!M113+LH!M113+MY!M113+MT!M113+VC!M113+CF!M113+SS!M113+CA!N113+CM!M113+LT!M113+HOL!M113+GR!M113+SC!M113+GT!M113+IJ!M113</f>
        <v>0</v>
      </c>
      <c r="N112" s="93">
        <f>PR!N113+ART!N113+LH!N113+MY!N113+MT!N113+VC!N113+CF!N113+SS!N113+CA!O113+CM!N113+LT!N113+HOL!N113+GR!N113+SC!N113+GT!N113+IJ!N113</f>
        <v>2</v>
      </c>
      <c r="O112" s="13">
        <f t="shared" ref="O112:O143" si="32">SUM(C112:N112)</f>
        <v>15</v>
      </c>
    </row>
    <row r="113" spans="1:15" x14ac:dyDescent="0.25">
      <c r="A113" s="39" t="s">
        <v>457</v>
      </c>
      <c r="B113" s="13">
        <f t="shared" si="31"/>
        <v>4425</v>
      </c>
      <c r="C113" s="59">
        <f>PR!C114+ART!C114+LH!C114+MY!C114+MT!C114+VC!C114+CF!C114+SS!C114+CA!C114+CM!C114+LT!C114+HOL!C114+GR!C114+SC!C114+GT!C114+IJ!C114</f>
        <v>3903</v>
      </c>
      <c r="D113" s="92">
        <f>PR!D114+ART!D114+LH!D114+MY!D114+MT!D114+VC!D114+CF!D114+SS!D114+CA!E114+CM!D114+LT!D114+HOL!D114+GR!D114+SC!D114+GT!D114+IJ!D114</f>
        <v>0</v>
      </c>
      <c r="E113" s="92">
        <f>PR!E114+ART!E114+LH!E114+MY!E114+MT!E114+VC!E114+CF!E114+SS!E114+CA!F114+CM!E114+LT!E114+HOL!E114+GR!E114+SC!E114+GT!E114+IJ!E114</f>
        <v>0</v>
      </c>
      <c r="F113" s="92">
        <f>PR!F114+ART!F114+LH!F114+MY!F114+MT!F114+VC!F114+CF!F114+SS!F114+CA!G114+CM!F114+LT!F114+HOL!F114+GR!F114+SC!F114+GT!F114+IJ!F114</f>
        <v>0</v>
      </c>
      <c r="G113" s="92">
        <f>PR!G114+ART!G114+LH!G114+MY!G114+MT!G114+VC!G114+CF!G114+SS!G114+CA!H114+CM!G114+LT!G114+HOL!G114+GR!G114+SC!G114+GT!G114+IJ!G114</f>
        <v>0</v>
      </c>
      <c r="H113" s="92">
        <f>PR!H114+ART!H114+LH!H114+MY!H114+MT!H114+VC!H114+CF!H114+SS!H114+CA!I114+CM!H114+LT!H114+HOL!H114+GR!H114+SC!H114+GT!H114+IJ!H114</f>
        <v>521</v>
      </c>
      <c r="I113" s="92">
        <f>PR!I114+ART!I114+LH!I114+MY!I114+MT!I114+VC!I114+CF!I114+SS!I114+CA!J114+CM!I114+LT!I114+HOL!I114+GR!I114+SC!I114+GT!I114+IJ!I114</f>
        <v>0</v>
      </c>
      <c r="J113" s="92">
        <f>PR!J114+ART!J114+LH!J114+MY!J114+MT!J114+VC!J114+CF!J114+SS!J114+CA!K114+CM!J114+LT!J114+HOL!J114+GR!J114+SC!J114+GT!J114+IJ!J114</f>
        <v>0</v>
      </c>
      <c r="K113" s="92">
        <f>PR!K114+ART!K114+LH!K114+MY!K114+MT!K114+VC!K114+CF!K114+SS!K114+CA!L114+CM!K114+LT!K114+HOL!K114+GR!K114+SC!K114+GT!K114+IJ!K114</f>
        <v>0</v>
      </c>
      <c r="L113" s="92">
        <f>PR!L114+ART!L114+LH!L114+MY!L114+MT!L114+VC!L114+CF!L114+SS!L114+CA!M114+CM!L114+LT!L114+HOL!L114+GR!L114+SC!L114+GT!L114+IJ!L114</f>
        <v>0</v>
      </c>
      <c r="M113" s="92">
        <f>PR!M114+ART!M114+LH!M114+MY!M114+MT!M114+VC!M114+CF!M114+SS!M114+CA!N114+CM!M114+LT!M114+HOL!M114+GR!M114+SC!M114+GT!M114+IJ!M114</f>
        <v>1</v>
      </c>
      <c r="N113" s="93">
        <f>PR!N114+ART!N114+LH!N114+MY!N114+MT!N114+VC!N114+CF!N114+SS!N114+CA!O114+CM!N114+LT!N114+HOL!N114+GR!N114+SC!N114+GT!N114+IJ!N114</f>
        <v>0</v>
      </c>
      <c r="O113" s="13">
        <f t="shared" si="32"/>
        <v>4425</v>
      </c>
    </row>
    <row r="114" spans="1:15" ht="15.75" customHeight="1" x14ac:dyDescent="0.25">
      <c r="A114" s="39" t="s">
        <v>458</v>
      </c>
      <c r="B114" s="13">
        <f t="shared" si="31"/>
        <v>60</v>
      </c>
      <c r="C114" s="59">
        <f>PR!C115+ART!C115+LH!C115+MY!C115+MT!C115+VC!C115+CF!C115+SS!C115+CA!C115+CM!C115+LT!C115+HOL!C115+GR!C115+SC!C115+GT!C115+IJ!C115</f>
        <v>46</v>
      </c>
      <c r="D114" s="92">
        <f>PR!D115+ART!D115+LH!D115+MY!D115+MT!D115+VC!D115+CF!D115+SS!D115+CA!E115+CM!D115+LT!D115+HOL!D115+GR!D115+SC!D115+GT!D115+IJ!D115</f>
        <v>0</v>
      </c>
      <c r="E114" s="92">
        <f>PR!E115+ART!E115+LH!E115+MY!E115+MT!E115+VC!E115+CF!E115+SS!E115+CA!F115+CM!E115+LT!E115+HOL!E115+GR!E115+SC!E115+GT!E115+IJ!E115</f>
        <v>4</v>
      </c>
      <c r="F114" s="92">
        <f>PR!F115+ART!F115+LH!F115+MY!F115+MT!F115+VC!F115+CF!F115+SS!F115+CA!G115+CM!F115+LT!F115+HOL!F115+GR!F115+SC!F115+GT!F115+IJ!F115</f>
        <v>1</v>
      </c>
      <c r="G114" s="92">
        <f>PR!G115+ART!G115+LH!G115+MY!G115+MT!G115+VC!G115+CF!G115+SS!G115+CA!H115+CM!G115+LT!G115+HOL!G115+GR!G115+SC!G115+GT!G115+IJ!G115</f>
        <v>0</v>
      </c>
      <c r="H114" s="92">
        <f>PR!H115+ART!H115+LH!H115+MY!H115+MT!H115+VC!H115+CF!H115+SS!H115+CA!I115+CM!H115+LT!H115+HOL!H115+GR!H115+SC!H115+GT!H115+IJ!H115</f>
        <v>7</v>
      </c>
      <c r="I114" s="92">
        <f>PR!I115+ART!I115+LH!I115+MY!I115+MT!I115+VC!I115+CF!I115+SS!I115+CA!J115+CM!I115+LT!I115+HOL!I115+GR!I115+SC!I115+GT!I115+IJ!I115</f>
        <v>0</v>
      </c>
      <c r="J114" s="92">
        <f>PR!J115+ART!J115+LH!J115+MY!J115+MT!J115+VC!J115+CF!J115+SS!J115+CA!K115+CM!J115+LT!J115+HOL!J115+GR!J115+SC!J115+GT!J115+IJ!J115</f>
        <v>0</v>
      </c>
      <c r="K114" s="92">
        <f>PR!K115+ART!K115+LH!K115+MY!K115+MT!K115+VC!K115+CF!K115+SS!K115+CA!L115+CM!K115+LT!K115+HOL!K115+GR!K115+SC!K115+GT!K115+IJ!K115</f>
        <v>0</v>
      </c>
      <c r="L114" s="92">
        <f>PR!L115+ART!L115+LH!L115+MY!L115+MT!L115+VC!L115+CF!L115+SS!L115+CA!M115+CM!L115+LT!L115+HOL!L115+GR!L115+SC!L115+GT!L115+IJ!L115</f>
        <v>0</v>
      </c>
      <c r="M114" s="92">
        <f>PR!M115+ART!M115+LH!M115+MY!M115+MT!M115+VC!M115+CF!M115+SS!M115+CA!N115+CM!M115+LT!M115+HOL!M115+GR!M115+SC!M115+GT!M115+IJ!M115</f>
        <v>2</v>
      </c>
      <c r="N114" s="93">
        <f>PR!N115+ART!N115+LH!N115+MY!N115+MT!N115+VC!N115+CF!N115+SS!N115+CA!O115+CM!N115+LT!N115+HOL!N115+GR!N115+SC!N115+GT!N115+IJ!N115</f>
        <v>0</v>
      </c>
      <c r="O114" s="13">
        <f t="shared" si="32"/>
        <v>60</v>
      </c>
    </row>
    <row r="115" spans="1:15" ht="15.75" customHeight="1" x14ac:dyDescent="0.25">
      <c r="A115" s="39" t="s">
        <v>459</v>
      </c>
      <c r="B115" s="13">
        <f t="shared" si="31"/>
        <v>153</v>
      </c>
      <c r="C115" s="59">
        <f>PR!C116+ART!C116+LH!C116+MY!C116+MT!C116+VC!C116+CF!C116+SS!C116+CA!C116+CM!C116+LT!C116+HOL!C116+GR!C116+SC!C116+GT!C116+IJ!C116</f>
        <v>130</v>
      </c>
      <c r="D115" s="92">
        <f>PR!D116+ART!D116+LH!D116+MY!D116+MT!D116+VC!D116+CF!D116+SS!D116+CA!E116+CM!D116+LT!D116+HOL!D116+GR!D116+SC!D116+GT!D116+IJ!D116</f>
        <v>0</v>
      </c>
      <c r="E115" s="92">
        <f>PR!E116+ART!E116+LH!E116+MY!E116+MT!E116+VC!E116+CF!E116+SS!E116+CA!F116+CM!E116+LT!E116+HOL!E116+GR!E116+SC!E116+GT!E116+IJ!E116</f>
        <v>0</v>
      </c>
      <c r="F115" s="92">
        <f>PR!F116+ART!F116+LH!F116+MY!F116+MT!F116+VC!F116+CF!F116+SS!F116+CA!G116+CM!F116+LT!F116+HOL!F116+GR!F116+SC!F116+GT!F116+IJ!F116</f>
        <v>0</v>
      </c>
      <c r="G115" s="92">
        <f>PR!G116+ART!G116+LH!G116+MY!G116+MT!G116+VC!G116+CF!G116+SS!G116+CA!H116+CM!G116+LT!G116+HOL!G116+GR!G116+SC!G116+GT!G116+IJ!G116</f>
        <v>0</v>
      </c>
      <c r="H115" s="92">
        <f>PR!H116+ART!H116+LH!H116+MY!H116+MT!H116+VC!H116+CF!H116+SS!H116+CA!I116+CM!H116+LT!H116+HOL!H116+GR!H116+SC!H116+GT!H116+IJ!H116</f>
        <v>23</v>
      </c>
      <c r="I115" s="92">
        <f>PR!I116+ART!I116+LH!I116+MY!I116+MT!I116+VC!I116+CF!I116+SS!I116+CA!J116+CM!I116+LT!I116+HOL!I116+GR!I116+SC!I116+GT!I116+IJ!I116</f>
        <v>0</v>
      </c>
      <c r="J115" s="92">
        <f>PR!J116+ART!J116+LH!J116+MY!J116+MT!J116+VC!J116+CF!J116+SS!J116+CA!K116+CM!J116+LT!J116+HOL!J116+GR!J116+SC!J116+GT!J116+IJ!J116</f>
        <v>0</v>
      </c>
      <c r="K115" s="92">
        <f>PR!K116+ART!K116+LH!K116+MY!K116+MT!K116+VC!K116+CF!K116+SS!K116+CA!L116+CM!K116+LT!K116+HOL!K116+GR!K116+SC!K116+GT!K116+IJ!K116</f>
        <v>0</v>
      </c>
      <c r="L115" s="92">
        <f>PR!L116+ART!L116+LH!L116+MY!L116+MT!L116+VC!L116+CF!L116+SS!L116+CA!M116+CM!L116+LT!L116+HOL!L116+GR!L116+SC!L116+GT!L116+IJ!L116</f>
        <v>0</v>
      </c>
      <c r="M115" s="92">
        <f>PR!M116+ART!M116+LH!M116+MY!M116+MT!M116+VC!M116+CF!M116+SS!M116+CA!N116+CM!M116+LT!M116+HOL!M116+GR!M116+SC!M116+GT!M116+IJ!M116</f>
        <v>0</v>
      </c>
      <c r="N115" s="93">
        <f>PR!N116+ART!N116+LH!N116+MY!N116+MT!N116+VC!N116+CF!N116+SS!N116+CA!O116+CM!N116+LT!N116+HOL!N116+GR!N116+SC!N116+GT!N116+IJ!N116</f>
        <v>0</v>
      </c>
      <c r="O115" s="13">
        <f t="shared" si="32"/>
        <v>153</v>
      </c>
    </row>
    <row r="116" spans="1:15" ht="15.75" customHeight="1" x14ac:dyDescent="0.25">
      <c r="A116" s="39" t="s">
        <v>460</v>
      </c>
      <c r="B116" s="13">
        <f t="shared" si="31"/>
        <v>225</v>
      </c>
      <c r="C116" s="59">
        <f>PR!C117+ART!C117+LH!C117+MY!C117+MT!C117+VC!C117+CF!C117+SS!C117+CA!C117+CM!C117+LT!C117+HOL!C117+GR!C117+SC!C117+GT!C117+IJ!C117</f>
        <v>199</v>
      </c>
      <c r="D116" s="92">
        <f>PR!D117+ART!D117+LH!D117+MY!D117+MT!D117+VC!D117+CF!D117+SS!D117+CA!E117+CM!D117+LT!D117+HOL!D117+GR!D117+SC!D117+GT!D117+IJ!D117</f>
        <v>0</v>
      </c>
      <c r="E116" s="92">
        <f>PR!E117+ART!E117+LH!E117+MY!E117+MT!E117+VC!E117+CF!E117+SS!E117+CA!F117+CM!E117+LT!E117+HOL!E117+GR!E117+SC!E117+GT!E117+IJ!E117</f>
        <v>0</v>
      </c>
      <c r="F116" s="92">
        <f>PR!F117+ART!F117+LH!F117+MY!F117+MT!F117+VC!F117+CF!F117+SS!F117+CA!G117+CM!F117+LT!F117+HOL!F117+GR!F117+SC!F117+GT!F117+IJ!F117</f>
        <v>0</v>
      </c>
      <c r="G116" s="92">
        <f>PR!G117+ART!G117+LH!G117+MY!G117+MT!G117+VC!G117+CF!G117+SS!G117+CA!H117+CM!G117+LT!G117+HOL!G117+GR!G117+SC!G117+GT!G117+IJ!G117</f>
        <v>0</v>
      </c>
      <c r="H116" s="92">
        <f>PR!H117+ART!H117+LH!H117+MY!H117+MT!H117+VC!H117+CF!H117+SS!H117+CA!I117+CM!H117+LT!H117+HOL!H117+GR!H117+SC!H117+GT!H117+IJ!H117</f>
        <v>26</v>
      </c>
      <c r="I116" s="92">
        <f>PR!I117+ART!I117+LH!I117+MY!I117+MT!I117+VC!I117+CF!I117+SS!I117+CA!J117+CM!I117+LT!I117+HOL!I117+GR!I117+SC!I117+GT!I117+IJ!I117</f>
        <v>0</v>
      </c>
      <c r="J116" s="92">
        <f>PR!J117+ART!J117+LH!J117+MY!J117+MT!J117+VC!J117+CF!J117+SS!J117+CA!K117+CM!J117+LT!J117+HOL!J117+GR!J117+SC!J117+GT!J117+IJ!J117</f>
        <v>0</v>
      </c>
      <c r="K116" s="92">
        <f>PR!K117+ART!K117+LH!K117+MY!K117+MT!K117+VC!K117+CF!K117+SS!K117+CA!L117+CM!K117+LT!K117+HOL!K117+GR!K117+SC!K117+GT!K117+IJ!K117</f>
        <v>0</v>
      </c>
      <c r="L116" s="92">
        <f>PR!L117+ART!L117+LH!L117+MY!L117+MT!L117+VC!L117+CF!L117+SS!L117+CA!M117+CM!L117+LT!L117+HOL!L117+GR!L117+SC!L117+GT!L117+IJ!L117</f>
        <v>0</v>
      </c>
      <c r="M116" s="92">
        <f>PR!M117+ART!M117+LH!M117+MY!M117+MT!M117+VC!M117+CF!M117+SS!M117+CA!N117+CM!M117+LT!M117+HOL!M117+GR!M117+SC!M117+GT!M117+IJ!M117</f>
        <v>0</v>
      </c>
      <c r="N116" s="93">
        <f>PR!N117+ART!N117+LH!N117+MY!N117+MT!N117+VC!N117+CF!N117+SS!N117+CA!O117+CM!N117+LT!N117+HOL!N117+GR!N117+SC!N117+GT!N117+IJ!N117</f>
        <v>0</v>
      </c>
      <c r="O116" s="13">
        <f t="shared" si="32"/>
        <v>225</v>
      </c>
    </row>
    <row r="117" spans="1:15" x14ac:dyDescent="0.25">
      <c r="A117" s="39" t="s">
        <v>461</v>
      </c>
      <c r="B117" s="13">
        <f t="shared" si="31"/>
        <v>150</v>
      </c>
      <c r="C117" s="59">
        <f>PR!C118+ART!C118+LH!C118+MY!C118+MT!C118+VC!C118+CF!C118+SS!C118+CA!C118+CM!C118+LT!C118+HOL!C118+GR!C118+SC!C118+GT!C118+IJ!C118</f>
        <v>131</v>
      </c>
      <c r="D117" s="92">
        <f>PR!D118+ART!D118+LH!D118+MY!D118+MT!D118+VC!D118+CF!D118+SS!D118+CA!E118+CM!D118+LT!D118+HOL!D118+GR!D118+SC!D118+GT!D118+IJ!D118</f>
        <v>0</v>
      </c>
      <c r="E117" s="92">
        <f>PR!E118+ART!E118+LH!E118+MY!E118+MT!E118+VC!E118+CF!E118+SS!E118+CA!F118+CM!E118+LT!E118+HOL!E118+GR!E118+SC!E118+GT!E118+IJ!E118</f>
        <v>0</v>
      </c>
      <c r="F117" s="92">
        <f>PR!F118+ART!F118+LH!F118+MY!F118+MT!F118+VC!F118+CF!F118+SS!F118+CA!G118+CM!F118+LT!F118+HOL!F118+GR!F118+SC!F118+GT!F118+IJ!F118</f>
        <v>0</v>
      </c>
      <c r="G117" s="92">
        <f>PR!G118+ART!G118+LH!G118+MY!G118+MT!G118+VC!G118+CF!G118+SS!G118+CA!H118+CM!G118+LT!G118+HOL!G118+GR!G118+SC!G118+GT!G118+IJ!G118</f>
        <v>0</v>
      </c>
      <c r="H117" s="92">
        <f>PR!H118+ART!H118+LH!H118+MY!H118+MT!H118+VC!H118+CF!H118+SS!H118+CA!I118+CM!H118+LT!H118+HOL!H118+GR!H118+SC!H118+GT!H118+IJ!H118</f>
        <v>19</v>
      </c>
      <c r="I117" s="92">
        <f>PR!I118+ART!I118+LH!I118+MY!I118+MT!I118+VC!I118+CF!I118+SS!I118+CA!J118+CM!I118+LT!I118+HOL!I118+GR!I118+SC!I118+GT!I118+IJ!I118</f>
        <v>0</v>
      </c>
      <c r="J117" s="92">
        <f>PR!J118+ART!J118+LH!J118+MY!J118+MT!J118+VC!J118+CF!J118+SS!J118+CA!K118+CM!J118+LT!J118+HOL!J118+GR!J118+SC!J118+GT!J118+IJ!J118</f>
        <v>0</v>
      </c>
      <c r="K117" s="92">
        <f>PR!K118+ART!K118+LH!K118+MY!K118+MT!K118+VC!K118+CF!K118+SS!K118+CA!L118+CM!K118+LT!K118+HOL!K118+GR!K118+SC!K118+GT!K118+IJ!K118</f>
        <v>0</v>
      </c>
      <c r="L117" s="92">
        <f>PR!L118+ART!L118+LH!L118+MY!L118+MT!L118+VC!L118+CF!L118+SS!L118+CA!M118+CM!L118+LT!L118+HOL!L118+GR!L118+SC!L118+GT!L118+IJ!L118</f>
        <v>0</v>
      </c>
      <c r="M117" s="92">
        <f>PR!M118+ART!M118+LH!M118+MY!M118+MT!M118+VC!M118+CF!M118+SS!M118+CA!N118+CM!M118+LT!M118+HOL!M118+GR!M118+SC!M118+GT!M118+IJ!M118</f>
        <v>0</v>
      </c>
      <c r="N117" s="93">
        <f>PR!N118+ART!N118+LH!N118+MY!N118+MT!N118+VC!N118+CF!N118+SS!N118+CA!O118+CM!N118+LT!N118+HOL!N118+GR!N118+SC!N118+GT!N118+IJ!N118</f>
        <v>0</v>
      </c>
      <c r="O117" s="13">
        <f t="shared" si="32"/>
        <v>150</v>
      </c>
    </row>
    <row r="118" spans="1:15" ht="15.75" customHeight="1" x14ac:dyDescent="0.25">
      <c r="A118" s="39" t="s">
        <v>462</v>
      </c>
      <c r="B118" s="13">
        <f t="shared" si="31"/>
        <v>448</v>
      </c>
      <c r="C118" s="59">
        <f>PR!C119+ART!C119+LH!C119+MY!C119+MT!C119+VC!C119+CF!C119+SS!C119+CA!C119+CM!C119+LT!C119+HOL!C119+GR!C119+SC!C119+GT!C119+IJ!C119</f>
        <v>387</v>
      </c>
      <c r="D118" s="92">
        <f>PR!D119+ART!D119+LH!D119+MY!D119+MT!D119+VC!D119+CF!D119+SS!D119+CA!E119+CM!D119+LT!D119+HOL!D119+GR!D119+SC!D119+GT!D119+IJ!D119</f>
        <v>0</v>
      </c>
      <c r="E118" s="92">
        <f>PR!E119+ART!E119+LH!E119+MY!E119+MT!E119+VC!E119+CF!E119+SS!E119+CA!F119+CM!E119+LT!E119+HOL!E119+GR!E119+SC!E119+GT!E119+IJ!E119</f>
        <v>2</v>
      </c>
      <c r="F118" s="92">
        <f>PR!F119+ART!F119+LH!F119+MY!F119+MT!F119+VC!F119+CF!F119+SS!F119+CA!G119+CM!F119+LT!F119+HOL!F119+GR!F119+SC!F119+GT!F119+IJ!F119</f>
        <v>0</v>
      </c>
      <c r="G118" s="92">
        <f>PR!G119+ART!G119+LH!G119+MY!G119+MT!G119+VC!G119+CF!G119+SS!G119+CA!H119+CM!G119+LT!G119+HOL!G119+GR!G119+SC!G119+GT!G119+IJ!G119</f>
        <v>0</v>
      </c>
      <c r="H118" s="92">
        <f>PR!H119+ART!H119+LH!H119+MY!H119+MT!H119+VC!H119+CF!H119+SS!H119+CA!I119+CM!H119+LT!H119+HOL!H119+GR!H119+SC!H119+GT!H119+IJ!H119</f>
        <v>59</v>
      </c>
      <c r="I118" s="92">
        <f>PR!I119+ART!I119+LH!I119+MY!I119+MT!I119+VC!I119+CF!I119+SS!I119+CA!J119+CM!I119+LT!I119+HOL!I119+GR!I119+SC!I119+GT!I119+IJ!I119</f>
        <v>0</v>
      </c>
      <c r="J118" s="92">
        <f>PR!J119+ART!J119+LH!J119+MY!J119+MT!J119+VC!J119+CF!J119+SS!J119+CA!K119+CM!J119+LT!J119+HOL!J119+GR!J119+SC!J119+GT!J119+IJ!J119</f>
        <v>0</v>
      </c>
      <c r="K118" s="92">
        <f>PR!K119+ART!K119+LH!K119+MY!K119+MT!K119+VC!K119+CF!K119+SS!K119+CA!L119+CM!K119+LT!K119+HOL!K119+GR!K119+SC!K119+GT!K119+IJ!K119</f>
        <v>0</v>
      </c>
      <c r="L118" s="92">
        <f>PR!L119+ART!L119+LH!L119+MY!L119+MT!L119+VC!L119+CF!L119+SS!L119+CA!M119+CM!L119+LT!L119+HOL!L119+GR!L119+SC!L119+GT!L119+IJ!L119</f>
        <v>0</v>
      </c>
      <c r="M118" s="92">
        <f>PR!M119+ART!M119+LH!M119+MY!M119+MT!M119+VC!M119+CF!M119+SS!M119+CA!N119+CM!M119+LT!M119+HOL!M119+GR!M119+SC!M119+GT!M119+IJ!M119</f>
        <v>0</v>
      </c>
      <c r="N118" s="93">
        <f>PR!N119+ART!N119+LH!N119+MY!N119+MT!N119+VC!N119+CF!N119+SS!N119+CA!O119+CM!N119+LT!N119+HOL!N119+GR!N119+SC!N119+GT!N119+IJ!N119</f>
        <v>0</v>
      </c>
      <c r="O118" s="13">
        <f t="shared" si="32"/>
        <v>448</v>
      </c>
    </row>
    <row r="119" spans="1:15" x14ac:dyDescent="0.25">
      <c r="A119" s="39" t="s">
        <v>463</v>
      </c>
      <c r="B119" s="13">
        <f t="shared" si="31"/>
        <v>125</v>
      </c>
      <c r="C119" s="59">
        <f>PR!C120+ART!C120+LH!C120+MY!C120+MT!C120+VC!C120+CF!C120+SS!C120+CA!C120+CM!C120+LT!C120+HOL!C120+GR!C120+SC!C120+GT!C120+IJ!C120</f>
        <v>106</v>
      </c>
      <c r="D119" s="92">
        <f>PR!D120+ART!D120+LH!D120+MY!D120+MT!D120+VC!D120+CF!D120+SS!D120+CA!E120+CM!D120+LT!D120+HOL!D120+GR!D120+SC!D120+GT!D120+IJ!D120</f>
        <v>0</v>
      </c>
      <c r="E119" s="92">
        <f>PR!E120+ART!E120+LH!E120+MY!E120+MT!E120+VC!E120+CF!E120+SS!E120+CA!F120+CM!E120+LT!E120+HOL!E120+GR!E120+SC!E120+GT!E120+IJ!E120</f>
        <v>0</v>
      </c>
      <c r="F119" s="92">
        <f>PR!F120+ART!F120+LH!F120+MY!F120+MT!F120+VC!F120+CF!F120+SS!F120+CA!G120+CM!F120+LT!F120+HOL!F120+GR!F120+SC!F120+GT!F120+IJ!F120</f>
        <v>0</v>
      </c>
      <c r="G119" s="92">
        <f>PR!G120+ART!G120+LH!G120+MY!G120+MT!G120+VC!G120+CF!G120+SS!G120+CA!H120+CM!G120+LT!G120+HOL!G120+GR!G120+SC!G120+GT!G120+IJ!G120</f>
        <v>0</v>
      </c>
      <c r="H119" s="92">
        <f>PR!H120+ART!H120+LH!H120+MY!H120+MT!H120+VC!H120+CF!H120+SS!H120+CA!I120+CM!H120+LT!H120+HOL!H120+GR!H120+SC!H120+GT!H120+IJ!H120</f>
        <v>19</v>
      </c>
      <c r="I119" s="92">
        <f>PR!I120+ART!I120+LH!I120+MY!I120+MT!I120+VC!I120+CF!I120+SS!I120+CA!J120+CM!I120+LT!I120+HOL!I120+GR!I120+SC!I120+GT!I120+IJ!I120</f>
        <v>0</v>
      </c>
      <c r="J119" s="92">
        <f>PR!J120+ART!J120+LH!J120+MY!J120+MT!J120+VC!J120+CF!J120+SS!J120+CA!K120+CM!J120+LT!J120+HOL!J120+GR!J120+SC!J120+GT!J120+IJ!J120</f>
        <v>0</v>
      </c>
      <c r="K119" s="92">
        <f>PR!K120+ART!K120+LH!K120+MY!K120+MT!K120+VC!K120+CF!K120+SS!K120+CA!L120+CM!K120+LT!K120+HOL!K120+GR!K120+SC!K120+GT!K120+IJ!K120</f>
        <v>0</v>
      </c>
      <c r="L119" s="92">
        <f>PR!L120+ART!L120+LH!L120+MY!L120+MT!L120+VC!L120+CF!L120+SS!L120+CA!M120+CM!L120+LT!L120+HOL!L120+GR!L120+SC!L120+GT!L120+IJ!L120</f>
        <v>0</v>
      </c>
      <c r="M119" s="92">
        <f>PR!M120+ART!M120+LH!M120+MY!M120+MT!M120+VC!M120+CF!M120+SS!M120+CA!N120+CM!M120+LT!M120+HOL!M120+GR!M120+SC!M120+GT!M120+IJ!M120</f>
        <v>0</v>
      </c>
      <c r="N119" s="93">
        <f>PR!N120+ART!N120+LH!N120+MY!N120+MT!N120+VC!N120+CF!N120+SS!N120+CA!O120+CM!N120+LT!N120+HOL!N120+GR!N120+SC!N120+GT!N120+IJ!N120</f>
        <v>0</v>
      </c>
      <c r="O119" s="13">
        <f t="shared" si="32"/>
        <v>125</v>
      </c>
    </row>
    <row r="120" spans="1:15" ht="15.75" customHeight="1" x14ac:dyDescent="0.25">
      <c r="A120" s="39" t="s">
        <v>464</v>
      </c>
      <c r="B120" s="13">
        <f t="shared" si="31"/>
        <v>160</v>
      </c>
      <c r="C120" s="59">
        <f>PR!C121+ART!C121+LH!C121+MY!C121+MT!C121+VC!C121+CF!C121+SS!C121+CA!C121+CM!C121+LT!C121+HOL!C121+GR!C121+SC!C121+GT!C121+IJ!C121</f>
        <v>137</v>
      </c>
      <c r="D120" s="92">
        <f>PR!D121+ART!D121+LH!D121+MY!D121+MT!D121+VC!D121+CF!D121+SS!D121+CA!E121+CM!D121+LT!D121+HOL!D121+GR!D121+SC!D121+GT!D121+IJ!D121</f>
        <v>0</v>
      </c>
      <c r="E120" s="92">
        <f>PR!E121+ART!E121+LH!E121+MY!E121+MT!E121+VC!E121+CF!E121+SS!E121+CA!F121+CM!E121+LT!E121+HOL!E121+GR!E121+SC!E121+GT!E121+IJ!E121</f>
        <v>0</v>
      </c>
      <c r="F120" s="92">
        <f>PR!F121+ART!F121+LH!F121+MY!F121+MT!F121+VC!F121+CF!F121+SS!F121+CA!G121+CM!F121+LT!F121+HOL!F121+GR!F121+SC!F121+GT!F121+IJ!F121</f>
        <v>0</v>
      </c>
      <c r="G120" s="92">
        <f>PR!G121+ART!G121+LH!G121+MY!G121+MT!G121+VC!G121+CF!G121+SS!G121+CA!H121+CM!G121+LT!G121+HOL!G121+GR!G121+SC!G121+GT!G121+IJ!G121</f>
        <v>0</v>
      </c>
      <c r="H120" s="92">
        <f>PR!H121+ART!H121+LH!H121+MY!H121+MT!H121+VC!H121+CF!H121+SS!H121+CA!I121+CM!H121+LT!H121+HOL!H121+GR!H121+SC!H121+GT!H121+IJ!H121</f>
        <v>19</v>
      </c>
      <c r="I120" s="92">
        <f>PR!I121+ART!I121+LH!I121+MY!I121+MT!I121+VC!I121+CF!I121+SS!I121+CA!J121+CM!I121+LT!I121+HOL!I121+GR!I121+SC!I121+GT!I121+IJ!I121</f>
        <v>0</v>
      </c>
      <c r="J120" s="92">
        <f>PR!J121+ART!J121+LH!J121+MY!J121+MT!J121+VC!J121+CF!J121+SS!J121+CA!K121+CM!J121+LT!J121+HOL!J121+GR!J121+SC!J121+GT!J121+IJ!J121</f>
        <v>0</v>
      </c>
      <c r="K120" s="92">
        <f>PR!K121+ART!K121+LH!K121+MY!K121+MT!K121+VC!K121+CF!K121+SS!K121+CA!L121+CM!K121+LT!K121+HOL!K121+GR!K121+SC!K121+GT!K121+IJ!K121</f>
        <v>0</v>
      </c>
      <c r="L120" s="92">
        <f>PR!L121+ART!L121+LH!L121+MY!L121+MT!L121+VC!L121+CF!L121+SS!L121+CA!M121+CM!L121+LT!L121+HOL!L121+GR!L121+SC!L121+GT!L121+IJ!L121</f>
        <v>1</v>
      </c>
      <c r="M120" s="92">
        <f>PR!M121+ART!M121+LH!M121+MY!M121+MT!M121+VC!M121+CF!M121+SS!M121+CA!N121+CM!M121+LT!M121+HOL!M121+GR!M121+SC!M121+GT!M121+IJ!M121</f>
        <v>3</v>
      </c>
      <c r="N120" s="93">
        <f>PR!N121+ART!N121+LH!N121+MY!N121+MT!N121+VC!N121+CF!N121+SS!N121+CA!O121+CM!N121+LT!N121+HOL!N121+GR!N121+SC!N121+GT!N121+IJ!N121</f>
        <v>0</v>
      </c>
      <c r="O120" s="13">
        <f t="shared" si="32"/>
        <v>160</v>
      </c>
    </row>
    <row r="121" spans="1:15" ht="15.75" customHeight="1" x14ac:dyDescent="0.25">
      <c r="A121" s="39" t="s">
        <v>465</v>
      </c>
      <c r="B121" s="13">
        <f t="shared" si="31"/>
        <v>45</v>
      </c>
      <c r="C121" s="59">
        <f>PR!C122+ART!C122+LH!C122+MY!C122+MT!C122+VC!C122+CF!C122+SS!C122+CA!C122+CM!C122+LT!C122+HOL!C122+GR!C122+SC!C122+GT!C122+IJ!C122</f>
        <v>40</v>
      </c>
      <c r="D121" s="92">
        <f>PR!D122+ART!D122+LH!D122+MY!D122+MT!D122+VC!D122+CF!D122+SS!D122+CA!E122+CM!D122+LT!D122+HOL!D122+GR!D122+SC!D122+GT!D122+IJ!D122</f>
        <v>0</v>
      </c>
      <c r="E121" s="92">
        <f>PR!E122+ART!E122+LH!E122+MY!E122+MT!E122+VC!E122+CF!E122+SS!E122+CA!F122+CM!E122+LT!E122+HOL!E122+GR!E122+SC!E122+GT!E122+IJ!E122</f>
        <v>0</v>
      </c>
      <c r="F121" s="92">
        <f>PR!F122+ART!F122+LH!F122+MY!F122+MT!F122+VC!F122+CF!F122+SS!F122+CA!G122+CM!F122+LT!F122+HOL!F122+GR!F122+SC!F122+GT!F122+IJ!F122</f>
        <v>0</v>
      </c>
      <c r="G121" s="92">
        <f>PR!G122+ART!G122+LH!G122+MY!G122+MT!G122+VC!G122+CF!G122+SS!G122+CA!H122+CM!G122+LT!G122+HOL!G122+GR!G122+SC!G122+GT!G122+IJ!G122</f>
        <v>0</v>
      </c>
      <c r="H121" s="92">
        <f>PR!H122+ART!H122+LH!H122+MY!H122+MT!H122+VC!H122+CF!H122+SS!H122+CA!I122+CM!H122+LT!H122+HOL!H122+GR!H122+SC!H122+GT!H122+IJ!H122</f>
        <v>5</v>
      </c>
      <c r="I121" s="92">
        <f>PR!I122+ART!I122+LH!I122+MY!I122+MT!I122+VC!I122+CF!I122+SS!I122+CA!J122+CM!I122+LT!I122+HOL!I122+GR!I122+SC!I122+GT!I122+IJ!I122</f>
        <v>0</v>
      </c>
      <c r="J121" s="92">
        <f>PR!J122+ART!J122+LH!J122+MY!J122+MT!J122+VC!J122+CF!J122+SS!J122+CA!K122+CM!J122+LT!J122+HOL!J122+GR!J122+SC!J122+GT!J122+IJ!J122</f>
        <v>0</v>
      </c>
      <c r="K121" s="92">
        <f>PR!K122+ART!K122+LH!K122+MY!K122+MT!K122+VC!K122+CF!K122+SS!K122+CA!L122+CM!K122+LT!K122+HOL!K122+GR!K122+SC!K122+GT!K122+IJ!K122</f>
        <v>0</v>
      </c>
      <c r="L121" s="92">
        <f>PR!L122+ART!L122+LH!L122+MY!L122+MT!L122+VC!L122+CF!L122+SS!L122+CA!M122+CM!L122+LT!L122+HOL!L122+GR!L122+SC!L122+GT!L122+IJ!L122</f>
        <v>0</v>
      </c>
      <c r="M121" s="92">
        <f>PR!M122+ART!M122+LH!M122+MY!M122+MT!M122+VC!M122+CF!M122+SS!M122+CA!N122+CM!M122+LT!M122+HOL!M122+GR!M122+SC!M122+GT!M122+IJ!M122</f>
        <v>0</v>
      </c>
      <c r="N121" s="93">
        <f>PR!N122+ART!N122+LH!N122+MY!N122+MT!N122+VC!N122+CF!N122+SS!N122+CA!O122+CM!N122+LT!N122+HOL!N122+GR!N122+SC!N122+GT!N122+IJ!N122</f>
        <v>0</v>
      </c>
      <c r="O121" s="13">
        <f t="shared" si="32"/>
        <v>45</v>
      </c>
    </row>
    <row r="122" spans="1:15" ht="15.75" customHeight="1" x14ac:dyDescent="0.25">
      <c r="A122" s="39" t="s">
        <v>466</v>
      </c>
      <c r="B122" s="13">
        <f t="shared" si="31"/>
        <v>30</v>
      </c>
      <c r="C122" s="59">
        <f>PR!C123+ART!C123+LH!C123+MY!C123+MT!C123+VC!C123+CF!C123+SS!C123+CA!C123+CM!C123+LT!C123+HOL!C123+GR!C123+SC!C123+GT!C123+IJ!C123</f>
        <v>26</v>
      </c>
      <c r="D122" s="92">
        <f>PR!D123+ART!D123+LH!D123+MY!D123+MT!D123+VC!D123+CF!D123+SS!D123+CA!E123+CM!D123+LT!D123+HOL!D123+GR!D123+SC!D123+GT!D123+IJ!D123</f>
        <v>0</v>
      </c>
      <c r="E122" s="92">
        <f>PR!E123+ART!E123+LH!E123+MY!E123+MT!E123+VC!E123+CF!E123+SS!E123+CA!F123+CM!E123+LT!E123+HOL!E123+GR!E123+SC!E123+GT!E123+IJ!E123</f>
        <v>0</v>
      </c>
      <c r="F122" s="92">
        <f>PR!F123+ART!F123+LH!F123+MY!F123+MT!F123+VC!F123+CF!F123+SS!F123+CA!G123+CM!F123+LT!F123+HOL!F123+GR!F123+SC!F123+GT!F123+IJ!F123</f>
        <v>0</v>
      </c>
      <c r="G122" s="92">
        <f>PR!G123+ART!G123+LH!G123+MY!G123+MT!G123+VC!G123+CF!G123+SS!G123+CA!H123+CM!G123+LT!G123+HOL!G123+GR!G123+SC!G123+GT!G123+IJ!G123</f>
        <v>0</v>
      </c>
      <c r="H122" s="92">
        <f>PR!H123+ART!H123+LH!H123+MY!H123+MT!H123+VC!H123+CF!H123+SS!H123+CA!I123+CM!H123+LT!H123+HOL!H123+GR!H123+SC!H123+GT!H123+IJ!H123</f>
        <v>4</v>
      </c>
      <c r="I122" s="92">
        <f>PR!I123+ART!I123+LH!I123+MY!I123+MT!I123+VC!I123+CF!I123+SS!I123+CA!J123+CM!I123+LT!I123+HOL!I123+GR!I123+SC!I123+GT!I123+IJ!I123</f>
        <v>0</v>
      </c>
      <c r="J122" s="92">
        <f>PR!J123+ART!J123+LH!J123+MY!J123+MT!J123+VC!J123+CF!J123+SS!J123+CA!K123+CM!J123+LT!J123+HOL!J123+GR!J123+SC!J123+GT!J123+IJ!J123</f>
        <v>0</v>
      </c>
      <c r="K122" s="92">
        <f>PR!K123+ART!K123+LH!K123+MY!K123+MT!K123+VC!K123+CF!K123+SS!K123+CA!L123+CM!K123+LT!K123+HOL!K123+GR!K123+SC!K123+GT!K123+IJ!K123</f>
        <v>0</v>
      </c>
      <c r="L122" s="92">
        <f>PR!L123+ART!L123+LH!L123+MY!L123+MT!L123+VC!L123+CF!L123+SS!L123+CA!M123+CM!L123+LT!L123+HOL!L123+GR!L123+SC!L123+GT!L123+IJ!L123</f>
        <v>0</v>
      </c>
      <c r="M122" s="92">
        <f>PR!M123+ART!M123+LH!M123+MY!M123+MT!M123+VC!M123+CF!M123+SS!M123+CA!N123+CM!M123+LT!M123+HOL!M123+GR!M123+SC!M123+GT!M123+IJ!M123</f>
        <v>0</v>
      </c>
      <c r="N122" s="93">
        <f>PR!N123+ART!N123+LH!N123+MY!N123+MT!N123+VC!N123+CF!N123+SS!N123+CA!O123+CM!N123+LT!N123+HOL!N123+GR!N123+SC!N123+GT!N123+IJ!N123</f>
        <v>0</v>
      </c>
      <c r="O122" s="13">
        <f t="shared" si="32"/>
        <v>30</v>
      </c>
    </row>
    <row r="123" spans="1:15" ht="15.75" customHeight="1" x14ac:dyDescent="0.25">
      <c r="A123" s="39" t="s">
        <v>467</v>
      </c>
      <c r="B123" s="13">
        <f t="shared" si="31"/>
        <v>716</v>
      </c>
      <c r="C123" s="59">
        <f>PR!C124+ART!C124+LH!C124+MY!C124+MT!C124+VC!C124+CF!C124+SS!C124+CA!C124+CM!C124+LT!C124+HOL!C124+GR!C124+SC!C124+GT!C124+IJ!C124</f>
        <v>614</v>
      </c>
      <c r="D123" s="92">
        <f>PR!D124+ART!D124+LH!D124+MY!D124+MT!D124+VC!D124+CF!D124+SS!D124+CA!E124+CM!D124+LT!D124+HOL!D124+GR!D124+SC!D124+GT!D124+IJ!D124</f>
        <v>0</v>
      </c>
      <c r="E123" s="92">
        <f>PR!E124+ART!E124+LH!E124+MY!E124+MT!E124+VC!E124+CF!E124+SS!E124+CA!F124+CM!E124+LT!E124+HOL!E124+GR!E124+SC!E124+GT!E124+IJ!E124</f>
        <v>0</v>
      </c>
      <c r="F123" s="92">
        <f>PR!F124+ART!F124+LH!F124+MY!F124+MT!F124+VC!F124+CF!F124+SS!F124+CA!G124+CM!F124+LT!F124+HOL!F124+GR!F124+SC!F124+GT!F124+IJ!F124</f>
        <v>0</v>
      </c>
      <c r="G123" s="92">
        <f>PR!G124+ART!G124+LH!G124+MY!G124+MT!G124+VC!G124+CF!G124+SS!G124+CA!H124+CM!G124+LT!G124+HOL!G124+GR!G124+SC!G124+GT!G124+IJ!G124</f>
        <v>0</v>
      </c>
      <c r="H123" s="92">
        <f>PR!H124+ART!H124+LH!H124+MY!H124+MT!H124+VC!H124+CF!H124+SS!H124+CA!I124+CM!H124+LT!H124+HOL!H124+GR!H124+SC!H124+GT!H124+IJ!H124</f>
        <v>102</v>
      </c>
      <c r="I123" s="92">
        <f>PR!I124+ART!I124+LH!I124+MY!I124+MT!I124+VC!I124+CF!I124+SS!I124+CA!J124+CM!I124+LT!I124+HOL!I124+GR!I124+SC!I124+GT!I124+IJ!I124</f>
        <v>0</v>
      </c>
      <c r="J123" s="92">
        <f>PR!J124+ART!J124+LH!J124+MY!J124+MT!J124+VC!J124+CF!J124+SS!J124+CA!K124+CM!J124+LT!J124+HOL!J124+GR!J124+SC!J124+GT!J124+IJ!J124</f>
        <v>0</v>
      </c>
      <c r="K123" s="92">
        <f>PR!K124+ART!K124+LH!K124+MY!K124+MT!K124+VC!K124+CF!K124+SS!K124+CA!L124+CM!K124+LT!K124+HOL!K124+GR!K124+SC!K124+GT!K124+IJ!K124</f>
        <v>0</v>
      </c>
      <c r="L123" s="92">
        <f>PR!L124+ART!L124+LH!L124+MY!L124+MT!L124+VC!L124+CF!L124+SS!L124+CA!M124+CM!L124+LT!L124+HOL!L124+GR!L124+SC!L124+GT!L124+IJ!L124</f>
        <v>0</v>
      </c>
      <c r="M123" s="92">
        <f>PR!M124+ART!M124+LH!M124+MY!M124+MT!M124+VC!M124+CF!M124+SS!M124+CA!N124+CM!M124+LT!M124+HOL!M124+GR!M124+SC!M124+GT!M124+IJ!M124</f>
        <v>0</v>
      </c>
      <c r="N123" s="93">
        <f>PR!N124+ART!N124+LH!N124+MY!N124+MT!N124+VC!N124+CF!N124+SS!N124+CA!O124+CM!N124+LT!N124+HOL!N124+GR!N124+SC!N124+GT!N124+IJ!N124</f>
        <v>0</v>
      </c>
      <c r="O123" s="13">
        <f t="shared" si="32"/>
        <v>716</v>
      </c>
    </row>
    <row r="124" spans="1:15" ht="15.75" customHeight="1" x14ac:dyDescent="0.25">
      <c r="A124" s="39" t="s">
        <v>468</v>
      </c>
      <c r="B124" s="13">
        <f t="shared" si="31"/>
        <v>210</v>
      </c>
      <c r="C124" s="59">
        <f>PR!C125+ART!C125+LH!C125+MY!C125+MT!C125+VC!C125+CF!C125+SS!C125+CA!C125+CM!C125+LT!C125+HOL!C125+GR!C125+SC!C125+GT!C125+IJ!C125</f>
        <v>165</v>
      </c>
      <c r="D124" s="92">
        <f>PR!D125+ART!D125+LH!D125+MY!D125+MT!D125+VC!D125+CF!D125+SS!D125+CA!E125+CM!D125+LT!D125+HOL!D125+GR!D125+SC!D125+GT!D125+IJ!D125</f>
        <v>0</v>
      </c>
      <c r="E124" s="92">
        <f>PR!E125+ART!E125+LH!E125+MY!E125+MT!E125+VC!E125+CF!E125+SS!E125+CA!F125+CM!E125+LT!E125+HOL!E125+GR!E125+SC!E125+GT!E125+IJ!E125</f>
        <v>4</v>
      </c>
      <c r="F124" s="92">
        <f>PR!F125+ART!F125+LH!F125+MY!F125+MT!F125+VC!F125+CF!F125+SS!F125+CA!G125+CM!F125+LT!F125+HOL!F125+GR!F125+SC!F125+GT!F125+IJ!F125</f>
        <v>2</v>
      </c>
      <c r="G124" s="92">
        <f>PR!G125+ART!G125+LH!G125+MY!G125+MT!G125+VC!G125+CF!G125+SS!G125+CA!H125+CM!G125+LT!G125+HOL!G125+GR!G125+SC!G125+GT!G125+IJ!G125</f>
        <v>0</v>
      </c>
      <c r="H124" s="92">
        <f>PR!H125+ART!H125+LH!H125+MY!H125+MT!H125+VC!H125+CF!H125+SS!H125+CA!I125+CM!H125+LT!H125+HOL!H125+GR!H125+SC!H125+GT!H125+IJ!H125</f>
        <v>39</v>
      </c>
      <c r="I124" s="92">
        <f>PR!I125+ART!I125+LH!I125+MY!I125+MT!I125+VC!I125+CF!I125+SS!I125+CA!J125+CM!I125+LT!I125+HOL!I125+GR!I125+SC!I125+GT!I125+IJ!I125</f>
        <v>0</v>
      </c>
      <c r="J124" s="92">
        <f>PR!J125+ART!J125+LH!J125+MY!J125+MT!J125+VC!J125+CF!J125+SS!J125+CA!K125+CM!J125+LT!J125+HOL!J125+GR!J125+SC!J125+GT!J125+IJ!J125</f>
        <v>0</v>
      </c>
      <c r="K124" s="92">
        <f>PR!K125+ART!K125+LH!K125+MY!K125+MT!K125+VC!K125+CF!K125+SS!K125+CA!L125+CM!K125+LT!K125+HOL!K125+GR!K125+SC!K125+GT!K125+IJ!K125</f>
        <v>0</v>
      </c>
      <c r="L124" s="92">
        <f>PR!L125+ART!L125+LH!L125+MY!L125+MT!L125+VC!L125+CF!L125+SS!L125+CA!M125+CM!L125+LT!L125+HOL!L125+GR!L125+SC!L125+GT!L125+IJ!L125</f>
        <v>0</v>
      </c>
      <c r="M124" s="92">
        <f>PR!M125+ART!M125+LH!M125+MY!M125+MT!M125+VC!M125+CF!M125+SS!M125+CA!N125+CM!M125+LT!M125+HOL!M125+GR!M125+SC!M125+GT!M125+IJ!M125</f>
        <v>0</v>
      </c>
      <c r="N124" s="93">
        <f>PR!N125+ART!N125+LH!N125+MY!N125+MT!N125+VC!N125+CF!N125+SS!N125+CA!O125+CM!N125+LT!N125+HOL!N125+GR!N125+SC!N125+GT!N125+IJ!N125</f>
        <v>0</v>
      </c>
      <c r="O124" s="13">
        <f t="shared" si="32"/>
        <v>210</v>
      </c>
    </row>
    <row r="125" spans="1:15" x14ac:dyDescent="0.25">
      <c r="A125" s="39" t="s">
        <v>469</v>
      </c>
      <c r="B125" s="13">
        <f t="shared" si="31"/>
        <v>30</v>
      </c>
      <c r="C125" s="59">
        <f>PR!C126+ART!C126+LH!C126+MY!C126+MT!C126+VC!C126+CF!C126+SS!C126+CA!C126+CM!C126+LT!C126+HOL!C126+GR!C126+SC!C126+GT!C126+IJ!C126</f>
        <v>23</v>
      </c>
      <c r="D125" s="92">
        <f>PR!D126+ART!D126+LH!D126+MY!D126+MT!D126+VC!D126+CF!D126+SS!D126+CA!E126+CM!D126+LT!D126+HOL!D126+GR!D126+SC!D126+GT!D126+IJ!D126</f>
        <v>0</v>
      </c>
      <c r="E125" s="92">
        <f>PR!E126+ART!E126+LH!E126+MY!E126+MT!E126+VC!E126+CF!E126+SS!E126+CA!F126+CM!E126+LT!E126+HOL!E126+GR!E126+SC!E126+GT!E126+IJ!E126</f>
        <v>2</v>
      </c>
      <c r="F125" s="92">
        <f>PR!F126+ART!F126+LH!F126+MY!F126+MT!F126+VC!F126+CF!F126+SS!F126+CA!G126+CM!F126+LT!F126+HOL!F126+GR!F126+SC!F126+GT!F126+IJ!F126</f>
        <v>1</v>
      </c>
      <c r="G125" s="92">
        <f>PR!G126+ART!G126+LH!G126+MY!G126+MT!G126+VC!G126+CF!G126+SS!G126+CA!H126+CM!G126+LT!G126+HOL!G126+GR!G126+SC!G126+GT!G126+IJ!G126</f>
        <v>0</v>
      </c>
      <c r="H125" s="92">
        <f>PR!H126+ART!H126+LH!H126+MY!H126+MT!H126+VC!H126+CF!H126+SS!H126+CA!I126+CM!H126+LT!H126+HOL!H126+GR!H126+SC!H126+GT!H126+IJ!H126</f>
        <v>4</v>
      </c>
      <c r="I125" s="92">
        <f>PR!I126+ART!I126+LH!I126+MY!I126+MT!I126+VC!I126+CF!I126+SS!I126+CA!J126+CM!I126+LT!I126+HOL!I126+GR!I126+SC!I126+GT!I126+IJ!I126</f>
        <v>0</v>
      </c>
      <c r="J125" s="92">
        <f>PR!J126+ART!J126+LH!J126+MY!J126+MT!J126+VC!J126+CF!J126+SS!J126+CA!K126+CM!J126+LT!J126+HOL!J126+GR!J126+SC!J126+GT!J126+IJ!J126</f>
        <v>0</v>
      </c>
      <c r="K125" s="92">
        <f>PR!K126+ART!K126+LH!K126+MY!K126+MT!K126+VC!K126+CF!K126+SS!K126+CA!L126+CM!K126+LT!K126+HOL!K126+GR!K126+SC!K126+GT!K126+IJ!K126</f>
        <v>0</v>
      </c>
      <c r="L125" s="92">
        <f>PR!L126+ART!L126+LH!L126+MY!L126+MT!L126+VC!L126+CF!L126+SS!L126+CA!M126+CM!L126+LT!L126+HOL!L126+GR!L126+SC!L126+GT!L126+IJ!L126</f>
        <v>0</v>
      </c>
      <c r="M125" s="92">
        <f>PR!M126+ART!M126+LH!M126+MY!M126+MT!M126+VC!M126+CF!M126+SS!M126+CA!N126+CM!M126+LT!M126+HOL!M126+GR!M126+SC!M126+GT!M126+IJ!M126</f>
        <v>0</v>
      </c>
      <c r="N125" s="93">
        <f>PR!N126+ART!N126+LH!N126+MY!N126+MT!N126+VC!N126+CF!N126+SS!N126+CA!O126+CM!N126+LT!N126+HOL!N126+GR!N126+SC!N126+GT!N126+IJ!N126</f>
        <v>0</v>
      </c>
      <c r="O125" s="13">
        <f t="shared" si="32"/>
        <v>30</v>
      </c>
    </row>
    <row r="126" spans="1:15" ht="15.75" customHeight="1" x14ac:dyDescent="0.25">
      <c r="A126" s="39" t="s">
        <v>470</v>
      </c>
      <c r="B126" s="13">
        <f t="shared" si="31"/>
        <v>420</v>
      </c>
      <c r="C126" s="59">
        <f>PR!C127+ART!C127+LH!C127+MY!C127+MT!C127+VC!C127+CF!C127+SS!C127+CA!C127+CM!C127+LT!C127+HOL!C127+GR!C127+SC!C127+GT!C127+IJ!C127</f>
        <v>366</v>
      </c>
      <c r="D126" s="92">
        <f>PR!D127+ART!D127+LH!D127+MY!D127+MT!D127+VC!D127+CF!D127+SS!D127+CA!E127+CM!D127+LT!D127+HOL!D127+GR!D127+SC!D127+GT!D127+IJ!D127</f>
        <v>0</v>
      </c>
      <c r="E126" s="92">
        <f>PR!E127+ART!E127+LH!E127+MY!E127+MT!E127+VC!E127+CF!E127+SS!E127+CA!F127+CM!E127+LT!E127+HOL!E127+GR!E127+SC!E127+GT!E127+IJ!E127</f>
        <v>0</v>
      </c>
      <c r="F126" s="92">
        <f>PR!F127+ART!F127+LH!F127+MY!F127+MT!F127+VC!F127+CF!F127+SS!F127+CA!G127+CM!F127+LT!F127+HOL!F127+GR!F127+SC!F127+GT!F127+IJ!F127</f>
        <v>0</v>
      </c>
      <c r="G126" s="92">
        <f>PR!G127+ART!G127+LH!G127+MY!G127+MT!G127+VC!G127+CF!G127+SS!G127+CA!H127+CM!G127+LT!G127+HOL!G127+GR!G127+SC!G127+GT!G127+IJ!G127</f>
        <v>0</v>
      </c>
      <c r="H126" s="92">
        <f>PR!H127+ART!H127+LH!H127+MY!H127+MT!H127+VC!H127+CF!H127+SS!H127+CA!I127+CM!H127+LT!H127+HOL!H127+GR!H127+SC!H127+GT!H127+IJ!H127</f>
        <v>54</v>
      </c>
      <c r="I126" s="92">
        <f>PR!I127+ART!I127+LH!I127+MY!I127+MT!I127+VC!I127+CF!I127+SS!I127+CA!J127+CM!I127+LT!I127+HOL!I127+GR!I127+SC!I127+GT!I127+IJ!I127</f>
        <v>0</v>
      </c>
      <c r="J126" s="92">
        <f>PR!J127+ART!J127+LH!J127+MY!J127+MT!J127+VC!J127+CF!J127+SS!J127+CA!K127+CM!J127+LT!J127+HOL!J127+GR!J127+SC!J127+GT!J127+IJ!J127</f>
        <v>0</v>
      </c>
      <c r="K126" s="92">
        <f>PR!K127+ART!K127+LH!K127+MY!K127+MT!K127+VC!K127+CF!K127+SS!K127+CA!L127+CM!K127+LT!K127+HOL!K127+GR!K127+SC!K127+GT!K127+IJ!K127</f>
        <v>0</v>
      </c>
      <c r="L126" s="92">
        <f>PR!L127+ART!L127+LH!L127+MY!L127+MT!L127+VC!L127+CF!L127+SS!L127+CA!M127+CM!L127+LT!L127+HOL!L127+GR!L127+SC!L127+GT!L127+IJ!L127</f>
        <v>0</v>
      </c>
      <c r="M126" s="92">
        <f>PR!M127+ART!M127+LH!M127+MY!M127+MT!M127+VC!M127+CF!M127+SS!M127+CA!N127+CM!M127+LT!M127+HOL!M127+GR!M127+SC!M127+GT!M127+IJ!M127</f>
        <v>0</v>
      </c>
      <c r="N126" s="93">
        <f>PR!N127+ART!N127+LH!N127+MY!N127+MT!N127+VC!N127+CF!N127+SS!N127+CA!O127+CM!N127+LT!N127+HOL!N127+GR!N127+SC!N127+GT!N127+IJ!N127</f>
        <v>0</v>
      </c>
      <c r="O126" s="13">
        <f t="shared" si="32"/>
        <v>420</v>
      </c>
    </row>
    <row r="127" spans="1:15" x14ac:dyDescent="0.25">
      <c r="A127" s="39" t="s">
        <v>471</v>
      </c>
      <c r="B127" s="13">
        <f t="shared" si="31"/>
        <v>110</v>
      </c>
      <c r="C127" s="59">
        <f>PR!C128+ART!C128+LH!C128+MY!C128+MT!C128+VC!C128+CF!C128+SS!C128+CA!C128+CM!C128+LT!C128+HOL!C128+GR!C128+SC!C128+GT!C128+IJ!C128</f>
        <v>92</v>
      </c>
      <c r="D127" s="92">
        <f>PR!D128+ART!D128+LH!D128+MY!D128+MT!D128+VC!D128+CF!D128+SS!D128+CA!E128+CM!D128+LT!D128+HOL!D128+GR!D128+SC!D128+GT!D128+IJ!D128</f>
        <v>0</v>
      </c>
      <c r="E127" s="92">
        <f>PR!E128+ART!E128+LH!E128+MY!E128+MT!E128+VC!E128+CF!E128+SS!E128+CA!F128+CM!E128+LT!E128+HOL!E128+GR!E128+SC!E128+GT!E128+IJ!E128</f>
        <v>0</v>
      </c>
      <c r="F127" s="92">
        <f>PR!F128+ART!F128+LH!F128+MY!F128+MT!F128+VC!F128+CF!F128+SS!F128+CA!G128+CM!F128+LT!F128+HOL!F128+GR!F128+SC!F128+GT!F128+IJ!F128</f>
        <v>0</v>
      </c>
      <c r="G127" s="92">
        <f>PR!G128+ART!G128+LH!G128+MY!G128+MT!G128+VC!G128+CF!G128+SS!G128+CA!H128+CM!G128+LT!G128+HOL!G128+GR!G128+SC!G128+GT!G128+IJ!G128</f>
        <v>0</v>
      </c>
      <c r="H127" s="92">
        <f>PR!H128+ART!H128+LH!H128+MY!H128+MT!H128+VC!H128+CF!H128+SS!H128+CA!I128+CM!H128+LT!H128+HOL!H128+GR!H128+SC!H128+GT!H128+IJ!H128</f>
        <v>17</v>
      </c>
      <c r="I127" s="92">
        <f>PR!I128+ART!I128+LH!I128+MY!I128+MT!I128+VC!I128+CF!I128+SS!I128+CA!J128+CM!I128+LT!I128+HOL!I128+GR!I128+SC!I128+GT!I128+IJ!I128</f>
        <v>0</v>
      </c>
      <c r="J127" s="92">
        <f>PR!J128+ART!J128+LH!J128+MY!J128+MT!J128+VC!J128+CF!J128+SS!J128+CA!K128+CM!J128+LT!J128+HOL!J128+GR!J128+SC!J128+GT!J128+IJ!J128</f>
        <v>0</v>
      </c>
      <c r="K127" s="92">
        <f>PR!K128+ART!K128+LH!K128+MY!K128+MT!K128+VC!K128+CF!K128+SS!K128+CA!L128+CM!K128+LT!K128+HOL!K128+GR!K128+SC!K128+GT!K128+IJ!K128</f>
        <v>0</v>
      </c>
      <c r="L127" s="92">
        <f>PR!L128+ART!L128+LH!L128+MY!L128+MT!L128+VC!L128+CF!L128+SS!L128+CA!M128+CM!L128+LT!L128+HOL!L128+GR!L128+SC!L128+GT!L128+IJ!L128</f>
        <v>0</v>
      </c>
      <c r="M127" s="92">
        <f>PR!M128+ART!M128+LH!M128+MY!M128+MT!M128+VC!M128+CF!M128+SS!M128+CA!N128+CM!M128+LT!M128+HOL!M128+GR!M128+SC!M128+GT!M128+IJ!M128</f>
        <v>1</v>
      </c>
      <c r="N127" s="93">
        <f>PR!N128+ART!N128+LH!N128+MY!N128+MT!N128+VC!N128+CF!N128+SS!N128+CA!O128+CM!N128+LT!N128+HOL!N128+GR!N128+SC!N128+GT!N128+IJ!N128</f>
        <v>0</v>
      </c>
      <c r="O127" s="13">
        <f t="shared" si="32"/>
        <v>110</v>
      </c>
    </row>
    <row r="128" spans="1:15" ht="15.75" customHeight="1" x14ac:dyDescent="0.25">
      <c r="A128" s="39" t="s">
        <v>472</v>
      </c>
      <c r="B128" s="13">
        <f t="shared" si="31"/>
        <v>790</v>
      </c>
      <c r="C128" s="59">
        <f>PR!C129+ART!C129+LH!C129+MY!C129+MT!C129+VC!C129+CF!C129+SS!C129+CA!C129+CM!C129+LT!C129+HOL!C129+GR!C129+SC!C129+GT!C129+IJ!C129</f>
        <v>653</v>
      </c>
      <c r="D128" s="92">
        <f>PR!D129+ART!D129+LH!D129+MY!D129+MT!D129+VC!D129+CF!D129+SS!D129+CA!E129+CM!D129+LT!D129+HOL!D129+GR!D129+SC!D129+GT!D129+IJ!D129</f>
        <v>2</v>
      </c>
      <c r="E128" s="92">
        <f>PR!E129+ART!E129+LH!E129+MY!E129+MT!E129+VC!E129+CF!E129+SS!E129+CA!F129+CM!E129+LT!E129+HOL!E129+GR!E129+SC!E129+GT!E129+IJ!E129</f>
        <v>0</v>
      </c>
      <c r="F128" s="92">
        <f>PR!F129+ART!F129+LH!F129+MY!F129+MT!F129+VC!F129+CF!F129+SS!F129+CA!G129+CM!F129+LT!F129+HOL!F129+GR!F129+SC!F129+GT!F129+IJ!F129</f>
        <v>0</v>
      </c>
      <c r="G128" s="92">
        <f>PR!G129+ART!G129+LH!G129+MY!G129+MT!G129+VC!G129+CF!G129+SS!G129+CA!H129+CM!G129+LT!G129+HOL!G129+GR!G129+SC!G129+GT!G129+IJ!G129</f>
        <v>0</v>
      </c>
      <c r="H128" s="92">
        <f>PR!H129+ART!H129+LH!H129+MY!H129+MT!H129+VC!H129+CF!H129+SS!H129+CA!I129+CM!H129+LT!H129+HOL!H129+GR!H129+SC!H129+GT!H129+IJ!H129</f>
        <v>135</v>
      </c>
      <c r="I128" s="92">
        <f>PR!I129+ART!I129+LH!I129+MY!I129+MT!I129+VC!I129+CF!I129+SS!I129+CA!J129+CM!I129+LT!I129+HOL!I129+GR!I129+SC!I129+GT!I129+IJ!I129</f>
        <v>0</v>
      </c>
      <c r="J128" s="92">
        <f>PR!J129+ART!J129+LH!J129+MY!J129+MT!J129+VC!J129+CF!J129+SS!J129+CA!K129+CM!J129+LT!J129+HOL!J129+GR!J129+SC!J129+GT!J129+IJ!J129</f>
        <v>0</v>
      </c>
      <c r="K128" s="92">
        <f>PR!K129+ART!K129+LH!K129+MY!K129+MT!K129+VC!K129+CF!K129+SS!K129+CA!L129+CM!K129+LT!K129+HOL!K129+GR!K129+SC!K129+GT!K129+IJ!K129</f>
        <v>0</v>
      </c>
      <c r="L128" s="92">
        <f>PR!L129+ART!L129+LH!L129+MY!L129+MT!L129+VC!L129+CF!L129+SS!L129+CA!M129+CM!L129+LT!L129+HOL!L129+GR!L129+SC!L129+GT!L129+IJ!L129</f>
        <v>0</v>
      </c>
      <c r="M128" s="92">
        <f>PR!M129+ART!M129+LH!M129+MY!M129+MT!M129+VC!M129+CF!M129+SS!M129+CA!N129+CM!M129+LT!M129+HOL!M129+GR!M129+SC!M129+GT!M129+IJ!M129</f>
        <v>0</v>
      </c>
      <c r="N128" s="93">
        <f>PR!N129+ART!N129+LH!N129+MY!N129+MT!N129+VC!N129+CF!N129+SS!N129+CA!O129+CM!N129+LT!N129+HOL!N129+GR!N129+SC!N129+GT!N129+IJ!N129</f>
        <v>0</v>
      </c>
      <c r="O128" s="13">
        <f t="shared" si="32"/>
        <v>790</v>
      </c>
    </row>
    <row r="129" spans="1:15" ht="15.75" customHeight="1" thickBot="1" x14ac:dyDescent="0.3">
      <c r="A129" s="42" t="s">
        <v>49</v>
      </c>
      <c r="B129" s="16">
        <f t="shared" si="31"/>
        <v>30</v>
      </c>
      <c r="C129" s="59">
        <f>PR!C130+ART!C130+LH!C130+MY!C130+MT!C130+VC!C130+CF!C130+SS!C130+CA!C130+CM!C130+LT!C130+HOL!C130+GR!C130+SC!C130+GT!C130+IJ!C130</f>
        <v>26</v>
      </c>
      <c r="D129" s="92">
        <f>PR!D130+ART!D130+LH!D130+MY!D130+MT!D130+VC!D130+CF!D130+SS!D130+CA!E130+CM!D130+LT!D130+HOL!D130+GR!D130+SC!D130+GT!D130+IJ!D130</f>
        <v>0</v>
      </c>
      <c r="E129" s="92">
        <f>PR!E130+ART!E130+LH!E130+MY!E130+MT!E130+VC!E130+CF!E130+SS!E130+CA!F130+CM!E130+LT!E130+HOL!E130+GR!E130+SC!E130+GT!E130+IJ!E130</f>
        <v>0</v>
      </c>
      <c r="F129" s="92">
        <f>PR!F130+ART!F130+LH!F130+MY!F130+MT!F130+VC!F130+CF!F130+SS!F130+CA!G130+CM!F130+LT!F130+HOL!F130+GR!F130+SC!F130+GT!F130+IJ!F130</f>
        <v>0</v>
      </c>
      <c r="G129" s="92">
        <f>PR!G130+ART!G130+LH!G130+MY!G130+MT!G130+VC!G130+CF!G130+SS!G130+CA!H130+CM!G130+LT!G130+HOL!G130+GR!G130+SC!G130+GT!G130+IJ!G130</f>
        <v>0</v>
      </c>
      <c r="H129" s="92">
        <f>PR!H130+ART!H130+LH!H130+MY!H130+MT!H130+VC!H130+CF!H130+SS!H130+CA!I130+CM!H130+LT!H130+HOL!H130+GR!H130+SC!H130+GT!H130+IJ!H130</f>
        <v>4</v>
      </c>
      <c r="I129" s="92">
        <f>PR!I130+ART!I130+LH!I130+MY!I130+MT!I130+VC!I130+CF!I130+SS!I130+CA!J130+CM!I130+LT!I130+HOL!I130+GR!I130+SC!I130+GT!I130+IJ!I130</f>
        <v>0</v>
      </c>
      <c r="J129" s="92">
        <f>PR!J130+ART!J130+LH!J130+MY!J130+MT!J130+VC!J130+CF!J130+SS!J130+CA!K130+CM!J130+LT!J130+HOL!J130+GR!J130+SC!J130+GT!J130+IJ!J130</f>
        <v>0</v>
      </c>
      <c r="K129" s="92">
        <f>PR!K130+ART!K130+LH!K130+MY!K130+MT!K130+VC!K130+CF!K130+SS!K130+CA!L130+CM!K130+LT!K130+HOL!K130+GR!K130+SC!K130+GT!K130+IJ!K130</f>
        <v>0</v>
      </c>
      <c r="L129" s="92">
        <f>PR!L130+ART!L130+LH!L130+MY!L130+MT!L130+VC!L130+CF!L130+SS!L130+CA!M130+CM!L130+LT!L130+HOL!L130+GR!L130+SC!L130+GT!L130+IJ!L130</f>
        <v>0</v>
      </c>
      <c r="M129" s="92">
        <f>PR!M130+ART!M130+LH!M130+MY!M130+MT!M130+VC!M130+CF!M130+SS!M130+CA!N130+CM!M130+LT!M130+HOL!M130+GR!M130+SC!M130+GT!M130+IJ!M130</f>
        <v>0</v>
      </c>
      <c r="N129" s="93">
        <f>PR!N130+ART!N130+LH!N130+MY!N130+MT!N130+VC!N130+CF!N130+SS!N130+CA!O130+CM!N130+LT!N130+HOL!N130+GR!N130+SC!N130+GT!N130+IJ!N130</f>
        <v>0</v>
      </c>
      <c r="O129" s="16">
        <f t="shared" si="32"/>
        <v>30</v>
      </c>
    </row>
    <row r="130" spans="1:15" ht="15.75" customHeight="1" x14ac:dyDescent="0.25">
      <c r="A130" s="190" t="s">
        <v>50</v>
      </c>
      <c r="B130" s="66">
        <f t="shared" si="31"/>
        <v>10541</v>
      </c>
      <c r="C130" s="63">
        <f t="shared" ref="C130:N130" si="33">C131+C132</f>
        <v>9847</v>
      </c>
      <c r="D130" s="63">
        <f t="shared" si="33"/>
        <v>3</v>
      </c>
      <c r="E130" s="64">
        <f t="shared" si="33"/>
        <v>0</v>
      </c>
      <c r="F130" s="64">
        <f t="shared" si="33"/>
        <v>0</v>
      </c>
      <c r="G130" s="64">
        <f t="shared" si="33"/>
        <v>0</v>
      </c>
      <c r="H130" s="64">
        <f t="shared" si="33"/>
        <v>577</v>
      </c>
      <c r="I130" s="64">
        <f t="shared" si="33"/>
        <v>17</v>
      </c>
      <c r="J130" s="64">
        <f t="shared" si="33"/>
        <v>96</v>
      </c>
      <c r="K130" s="64">
        <f t="shared" si="33"/>
        <v>0</v>
      </c>
      <c r="L130" s="64">
        <f t="shared" si="33"/>
        <v>0</v>
      </c>
      <c r="M130" s="64">
        <f t="shared" si="33"/>
        <v>1</v>
      </c>
      <c r="N130" s="65">
        <f t="shared" si="33"/>
        <v>0</v>
      </c>
      <c r="O130" s="66">
        <f t="shared" si="32"/>
        <v>10541</v>
      </c>
    </row>
    <row r="131" spans="1:15" ht="15.75" customHeight="1" x14ac:dyDescent="0.25">
      <c r="A131" s="191" t="s">
        <v>166</v>
      </c>
      <c r="B131" s="67">
        <f t="shared" si="31"/>
        <v>8637</v>
      </c>
      <c r="C131" s="68">
        <f>SUM(C133:C155)</f>
        <v>8115</v>
      </c>
      <c r="D131" s="68">
        <f t="shared" ref="D131:N131" si="34">SUM(D133:D155)</f>
        <v>3</v>
      </c>
      <c r="E131" s="68">
        <f t="shared" si="34"/>
        <v>0</v>
      </c>
      <c r="F131" s="68">
        <f t="shared" si="34"/>
        <v>0</v>
      </c>
      <c r="G131" s="68">
        <f t="shared" si="34"/>
        <v>0</v>
      </c>
      <c r="H131" s="68">
        <f t="shared" si="34"/>
        <v>405</v>
      </c>
      <c r="I131" s="68">
        <f t="shared" si="34"/>
        <v>17</v>
      </c>
      <c r="J131" s="68">
        <f t="shared" si="34"/>
        <v>96</v>
      </c>
      <c r="K131" s="68">
        <f t="shared" si="34"/>
        <v>0</v>
      </c>
      <c r="L131" s="68">
        <f t="shared" si="34"/>
        <v>0</v>
      </c>
      <c r="M131" s="68">
        <f t="shared" si="34"/>
        <v>1</v>
      </c>
      <c r="N131" s="68">
        <f t="shared" si="34"/>
        <v>0</v>
      </c>
      <c r="O131" s="67">
        <f t="shared" si="32"/>
        <v>8637</v>
      </c>
    </row>
    <row r="132" spans="1:15" ht="15.75" customHeight="1" thickBot="1" x14ac:dyDescent="0.3">
      <c r="A132" s="192" t="s">
        <v>169</v>
      </c>
      <c r="B132" s="71">
        <f t="shared" si="31"/>
        <v>1904</v>
      </c>
      <c r="C132" s="72">
        <f>SUM(C156:C164)</f>
        <v>1732</v>
      </c>
      <c r="D132" s="72">
        <f t="shared" ref="D132:N132" si="35">SUM(D156:D164)</f>
        <v>0</v>
      </c>
      <c r="E132" s="72">
        <f t="shared" si="35"/>
        <v>0</v>
      </c>
      <c r="F132" s="72">
        <f t="shared" si="35"/>
        <v>0</v>
      </c>
      <c r="G132" s="72">
        <f t="shared" si="35"/>
        <v>0</v>
      </c>
      <c r="H132" s="72">
        <f t="shared" si="35"/>
        <v>172</v>
      </c>
      <c r="I132" s="72">
        <f t="shared" si="35"/>
        <v>0</v>
      </c>
      <c r="J132" s="72">
        <f t="shared" si="35"/>
        <v>0</v>
      </c>
      <c r="K132" s="72">
        <f t="shared" si="35"/>
        <v>0</v>
      </c>
      <c r="L132" s="72">
        <f t="shared" si="35"/>
        <v>0</v>
      </c>
      <c r="M132" s="72">
        <f t="shared" si="35"/>
        <v>0</v>
      </c>
      <c r="N132" s="72">
        <f t="shared" si="35"/>
        <v>0</v>
      </c>
      <c r="O132" s="71">
        <f t="shared" si="32"/>
        <v>1904</v>
      </c>
    </row>
    <row r="133" spans="1:15" ht="15.75" customHeight="1" x14ac:dyDescent="0.25">
      <c r="A133" s="38" t="s">
        <v>427</v>
      </c>
      <c r="B133" s="8">
        <f t="shared" si="31"/>
        <v>515</v>
      </c>
      <c r="C133" s="59">
        <f>PR!C134+ART!C134+LH!C134+MY!C134+MT!C134+VC!C134+CF!C134+SS!C134+CA!C134+CM!C134+LT!C134+HOL!C134+GR!C134+SC!C134+GT!C134+IJ!C134</f>
        <v>482</v>
      </c>
      <c r="D133" s="92">
        <f>PR!D134+ART!D134+LH!D134+MY!D134+MT!D134+VC!D134+CF!D134+SS!D134+CA!E134+CM!D134+LT!D134+HOL!D134+GR!D134+SC!D134+GT!D134+IJ!D134</f>
        <v>0</v>
      </c>
      <c r="E133" s="92">
        <f>PR!E134+ART!E134+LH!E134+MY!E134+MT!E134+VC!E134+CF!E134+SS!E134+CA!F134+CM!E134+LT!E134+HOL!E134+GR!E134+SC!E134+GT!E134+IJ!E134</f>
        <v>0</v>
      </c>
      <c r="F133" s="92">
        <f>PR!F134+ART!F134+LH!F134+MY!F134+MT!F134+VC!F134+CF!F134+SS!F134+CA!G134+CM!F134+LT!F134+HOL!F134+GR!F134+SC!F134+GT!F134+IJ!F134</f>
        <v>0</v>
      </c>
      <c r="G133" s="92">
        <f>PR!G134+ART!G134+LH!G134+MY!G134+MT!G134+VC!G134+CF!G134+SS!G134+CA!H134+CM!G134+LT!G134+HOL!G134+GR!G134+SC!G134+GT!G134+IJ!G134</f>
        <v>0</v>
      </c>
      <c r="H133" s="92">
        <f>PR!H134+ART!H134+LH!H134+MY!H134+MT!H134+VC!H134+CF!H134+SS!H134+CA!I134+CM!H134+LT!H134+HOL!H134+GR!H134+SC!H134+GT!H134+IJ!H134</f>
        <v>18</v>
      </c>
      <c r="I133" s="92">
        <f>PR!I134+ART!I134+LH!I134+MY!I134+MT!I134+VC!I134+CF!I134+SS!I134+CA!J134+CM!I134+LT!I134+HOL!I134+GR!I134+SC!I134+GT!I134+IJ!I134</f>
        <v>4</v>
      </c>
      <c r="J133" s="92">
        <f>PR!J134+ART!J134+LH!J134+MY!J134+MT!J134+VC!J134+CF!J134+SS!J134+CA!K134+CM!J134+LT!J134+HOL!J134+GR!J134+SC!J134+GT!J134+IJ!J134</f>
        <v>10</v>
      </c>
      <c r="K133" s="92">
        <f>PR!K134+ART!K134+LH!K134+MY!K134+MT!K134+VC!K134+CF!K134+SS!K134+CA!L134+CM!K134+LT!K134+HOL!K134+GR!K134+SC!K134+GT!K134+IJ!K134</f>
        <v>0</v>
      </c>
      <c r="L133" s="92">
        <f>PR!L134+ART!L134+LH!L134+MY!L134+MT!L134+VC!L134+CF!L134+SS!L134+CA!M134+CM!L134+LT!L134+HOL!L134+GR!L134+SC!L134+GT!L134+IJ!L134</f>
        <v>0</v>
      </c>
      <c r="M133" s="92">
        <f>PR!M134+ART!M134+LH!M134+MY!M134+MT!M134+VC!M134+CF!M134+SS!M134+CA!N134+CM!M134+LT!M134+HOL!M134+GR!M134+SC!M134+GT!M134+IJ!M134</f>
        <v>1</v>
      </c>
      <c r="N133" s="93">
        <f>PR!N134+ART!N134+LH!N134+MY!N134+MT!N134+VC!N134+CF!N134+SS!N134+CA!O134+CM!N134+LT!N134+HOL!N134+GR!N134+SC!N134+GT!N134+IJ!N134</f>
        <v>0</v>
      </c>
      <c r="O133" s="8">
        <f t="shared" si="32"/>
        <v>515</v>
      </c>
    </row>
    <row r="134" spans="1:15" ht="15.75" customHeight="1" x14ac:dyDescent="0.25">
      <c r="A134" s="39" t="s">
        <v>428</v>
      </c>
      <c r="B134" s="13">
        <f t="shared" si="31"/>
        <v>600</v>
      </c>
      <c r="C134" s="59">
        <f>PR!C135+ART!C135+LH!C135+MY!C135+MT!C135+VC!C135+CF!C135+SS!C135+CA!C135+CM!C135+LT!C135+HOL!C135+GR!C135+SC!C135+GT!C135+IJ!C135</f>
        <v>565</v>
      </c>
      <c r="D134" s="92">
        <f>PR!D135+ART!D135+LH!D135+MY!D135+MT!D135+VC!D135+CF!D135+SS!D135+CA!E135+CM!D135+LT!D135+HOL!D135+GR!D135+SC!D135+GT!D135+IJ!D135</f>
        <v>0</v>
      </c>
      <c r="E134" s="92">
        <f>PR!E135+ART!E135+LH!E135+MY!E135+MT!E135+VC!E135+CF!E135+SS!E135+CA!F135+CM!E135+LT!E135+HOL!E135+GR!E135+SC!E135+GT!E135+IJ!E135</f>
        <v>0</v>
      </c>
      <c r="F134" s="92">
        <f>PR!F135+ART!F135+LH!F135+MY!F135+MT!F135+VC!F135+CF!F135+SS!F135+CA!G135+CM!F135+LT!F135+HOL!F135+GR!F135+SC!F135+GT!F135+IJ!F135</f>
        <v>0</v>
      </c>
      <c r="G134" s="92">
        <f>PR!G135+ART!G135+LH!G135+MY!G135+MT!G135+VC!G135+CF!G135+SS!G135+CA!H135+CM!G135+LT!G135+HOL!G135+GR!G135+SC!G135+GT!G135+IJ!G135</f>
        <v>0</v>
      </c>
      <c r="H134" s="92">
        <f>PR!H135+ART!H135+LH!H135+MY!H135+MT!H135+VC!H135+CF!H135+SS!H135+CA!I135+CM!H135+LT!H135+HOL!H135+GR!H135+SC!H135+GT!H135+IJ!H135</f>
        <v>20</v>
      </c>
      <c r="I134" s="92">
        <f>PR!I135+ART!I135+LH!I135+MY!I135+MT!I135+VC!I135+CF!I135+SS!I135+CA!J135+CM!I135+LT!I135+HOL!I135+GR!I135+SC!I135+GT!I135+IJ!I135</f>
        <v>0</v>
      </c>
      <c r="J134" s="92">
        <f>PR!J135+ART!J135+LH!J135+MY!J135+MT!J135+VC!J135+CF!J135+SS!J135+CA!K135+CM!J135+LT!J135+HOL!J135+GR!J135+SC!J135+GT!J135+IJ!J135</f>
        <v>15</v>
      </c>
      <c r="K134" s="92">
        <f>PR!K135+ART!K135+LH!K135+MY!K135+MT!K135+VC!K135+CF!K135+SS!K135+CA!L135+CM!K135+LT!K135+HOL!K135+GR!K135+SC!K135+GT!K135+IJ!K135</f>
        <v>0</v>
      </c>
      <c r="L134" s="92">
        <f>PR!L135+ART!L135+LH!L135+MY!L135+MT!L135+VC!L135+CF!L135+SS!L135+CA!M135+CM!L135+LT!L135+HOL!L135+GR!L135+SC!L135+GT!L135+IJ!L135</f>
        <v>0</v>
      </c>
      <c r="M134" s="92">
        <f>PR!M135+ART!M135+LH!M135+MY!M135+MT!M135+VC!M135+CF!M135+SS!M135+CA!N135+CM!M135+LT!M135+HOL!M135+GR!M135+SC!M135+GT!M135+IJ!M135</f>
        <v>0</v>
      </c>
      <c r="N134" s="93">
        <f>PR!N135+ART!N135+LH!N135+MY!N135+MT!N135+VC!N135+CF!N135+SS!N135+CA!O135+CM!N135+LT!N135+HOL!N135+GR!N135+SC!N135+GT!N135+IJ!N135</f>
        <v>0</v>
      </c>
      <c r="O134" s="13">
        <f t="shared" si="32"/>
        <v>600</v>
      </c>
    </row>
    <row r="135" spans="1:15" x14ac:dyDescent="0.25">
      <c r="A135" s="39" t="s">
        <v>429</v>
      </c>
      <c r="B135" s="13">
        <f t="shared" si="31"/>
        <v>340</v>
      </c>
      <c r="C135" s="59">
        <f>PR!C136+ART!C136+LH!C136+MY!C136+MT!C136+VC!C136+CF!C136+SS!C136+CA!C136+CM!C136+LT!C136+HOL!C136+GR!C136+SC!C136+GT!C136+IJ!C136</f>
        <v>317</v>
      </c>
      <c r="D135" s="92">
        <f>PR!D136+ART!D136+LH!D136+MY!D136+MT!D136+VC!D136+CF!D136+SS!D136+CA!E136+CM!D136+LT!D136+HOL!D136+GR!D136+SC!D136+GT!D136+IJ!D136</f>
        <v>0</v>
      </c>
      <c r="E135" s="92">
        <f>PR!E136+ART!E136+LH!E136+MY!E136+MT!E136+VC!E136+CF!E136+SS!E136+CA!F136+CM!E136+LT!E136+HOL!E136+GR!E136+SC!E136+GT!E136+IJ!E136</f>
        <v>0</v>
      </c>
      <c r="F135" s="92">
        <f>PR!F136+ART!F136+LH!F136+MY!F136+MT!F136+VC!F136+CF!F136+SS!F136+CA!G136+CM!F136+LT!F136+HOL!F136+GR!F136+SC!F136+GT!F136+IJ!F136</f>
        <v>0</v>
      </c>
      <c r="G135" s="92">
        <f>PR!G136+ART!G136+LH!G136+MY!G136+MT!G136+VC!G136+CF!G136+SS!G136+CA!H136+CM!G136+LT!G136+HOL!G136+GR!G136+SC!G136+GT!G136+IJ!G136</f>
        <v>0</v>
      </c>
      <c r="H135" s="92">
        <f>PR!H136+ART!H136+LH!H136+MY!H136+MT!H136+VC!H136+CF!H136+SS!H136+CA!I136+CM!H136+LT!H136+HOL!H136+GR!H136+SC!H136+GT!H136+IJ!H136</f>
        <v>18</v>
      </c>
      <c r="I135" s="92">
        <f>PR!I136+ART!I136+LH!I136+MY!I136+MT!I136+VC!I136+CF!I136+SS!I136+CA!J136+CM!I136+LT!I136+HOL!I136+GR!I136+SC!I136+GT!I136+IJ!I136</f>
        <v>5</v>
      </c>
      <c r="J135" s="92">
        <f>PR!J136+ART!J136+LH!J136+MY!J136+MT!J136+VC!J136+CF!J136+SS!J136+CA!K136+CM!J136+LT!J136+HOL!J136+GR!J136+SC!J136+GT!J136+IJ!J136</f>
        <v>0</v>
      </c>
      <c r="K135" s="92">
        <f>PR!K136+ART!K136+LH!K136+MY!K136+MT!K136+VC!K136+CF!K136+SS!K136+CA!L136+CM!K136+LT!K136+HOL!K136+GR!K136+SC!K136+GT!K136+IJ!K136</f>
        <v>0</v>
      </c>
      <c r="L135" s="92">
        <f>PR!L136+ART!L136+LH!L136+MY!L136+MT!L136+VC!L136+CF!L136+SS!L136+CA!M136+CM!L136+LT!L136+HOL!L136+GR!L136+SC!L136+GT!L136+IJ!L136</f>
        <v>0</v>
      </c>
      <c r="M135" s="92">
        <f>PR!M136+ART!M136+LH!M136+MY!M136+MT!M136+VC!M136+CF!M136+SS!M136+CA!N136+CM!M136+LT!M136+HOL!M136+GR!M136+SC!M136+GT!M136+IJ!M136</f>
        <v>0</v>
      </c>
      <c r="N135" s="93">
        <f>PR!N136+ART!N136+LH!N136+MY!N136+MT!N136+VC!N136+CF!N136+SS!N136+CA!O136+CM!N136+LT!N136+HOL!N136+GR!N136+SC!N136+GT!N136+IJ!N136</f>
        <v>0</v>
      </c>
      <c r="O135" s="13">
        <f t="shared" si="32"/>
        <v>340</v>
      </c>
    </row>
    <row r="136" spans="1:15" x14ac:dyDescent="0.25">
      <c r="A136" s="39" t="s">
        <v>430</v>
      </c>
      <c r="B136" s="13">
        <f t="shared" si="31"/>
        <v>710</v>
      </c>
      <c r="C136" s="59">
        <f>PR!C137+ART!C137+LH!C137+MY!C137+MT!C137+VC!C137+CF!C137+SS!C137+CA!C137+CM!C137+LT!C137+HOL!C137+GR!C137+SC!C137+GT!C137+IJ!C137</f>
        <v>692</v>
      </c>
      <c r="D136" s="92">
        <f>PR!D137+ART!D137+LH!D137+MY!D137+MT!D137+VC!D137+CF!D137+SS!D137+CA!E137+CM!D137+LT!D137+HOL!D137+GR!D137+SC!D137+GT!D137+IJ!D137</f>
        <v>0</v>
      </c>
      <c r="E136" s="92">
        <f>PR!E137+ART!E137+LH!E137+MY!E137+MT!E137+VC!E137+CF!E137+SS!E137+CA!F137+CM!E137+LT!E137+HOL!E137+GR!E137+SC!E137+GT!E137+IJ!E137</f>
        <v>0</v>
      </c>
      <c r="F136" s="92">
        <f>PR!F137+ART!F137+LH!F137+MY!F137+MT!F137+VC!F137+CF!F137+SS!F137+CA!G137+CM!F137+LT!F137+HOL!F137+GR!F137+SC!F137+GT!F137+IJ!F137</f>
        <v>0</v>
      </c>
      <c r="G136" s="92">
        <f>PR!G137+ART!G137+LH!G137+MY!G137+MT!G137+VC!G137+CF!G137+SS!G137+CA!H137+CM!G137+LT!G137+HOL!G137+GR!G137+SC!G137+GT!G137+IJ!G137</f>
        <v>0</v>
      </c>
      <c r="H136" s="92">
        <f>PR!H137+ART!H137+LH!H137+MY!H137+MT!H137+VC!H137+CF!H137+SS!H137+CA!I137+CM!H137+LT!H137+HOL!H137+GR!H137+SC!H137+GT!H137+IJ!H137</f>
        <v>18</v>
      </c>
      <c r="I136" s="92">
        <f>PR!I137+ART!I137+LH!I137+MY!I137+MT!I137+VC!I137+CF!I137+SS!I137+CA!J137+CM!I137+LT!I137+HOL!I137+GR!I137+SC!I137+GT!I137+IJ!I137</f>
        <v>0</v>
      </c>
      <c r="J136" s="92">
        <f>PR!J137+ART!J137+LH!J137+MY!J137+MT!J137+VC!J137+CF!J137+SS!J137+CA!K137+CM!J137+LT!J137+HOL!J137+GR!J137+SC!J137+GT!J137+IJ!J137</f>
        <v>0</v>
      </c>
      <c r="K136" s="92">
        <f>PR!K137+ART!K137+LH!K137+MY!K137+MT!K137+VC!K137+CF!K137+SS!K137+CA!L137+CM!K137+LT!K137+HOL!K137+GR!K137+SC!K137+GT!K137+IJ!K137</f>
        <v>0</v>
      </c>
      <c r="L136" s="92">
        <f>PR!L137+ART!L137+LH!L137+MY!L137+MT!L137+VC!L137+CF!L137+SS!L137+CA!M137+CM!L137+LT!L137+HOL!L137+GR!L137+SC!L137+GT!L137+IJ!L137</f>
        <v>0</v>
      </c>
      <c r="M136" s="92">
        <f>PR!M137+ART!M137+LH!M137+MY!M137+MT!M137+VC!M137+CF!M137+SS!M137+CA!N137+CM!M137+LT!M137+HOL!M137+GR!M137+SC!M137+GT!M137+IJ!M137</f>
        <v>0</v>
      </c>
      <c r="N136" s="93">
        <f>PR!N137+ART!N137+LH!N137+MY!N137+MT!N137+VC!N137+CF!N137+SS!N137+CA!O137+CM!N137+LT!N137+HOL!N137+GR!N137+SC!N137+GT!N137+IJ!N137</f>
        <v>0</v>
      </c>
      <c r="O136" s="13">
        <f t="shared" si="32"/>
        <v>710</v>
      </c>
    </row>
    <row r="137" spans="1:15" x14ac:dyDescent="0.25">
      <c r="A137" s="39" t="s">
        <v>431</v>
      </c>
      <c r="B137" s="13">
        <f t="shared" si="31"/>
        <v>505</v>
      </c>
      <c r="C137" s="59">
        <f>PR!C138+ART!C138+LH!C138+MY!C138+MT!C138+VC!C138+CF!C138+SS!C138+CA!C138+CM!C138+LT!C138+HOL!C138+GR!C138+SC!C138+GT!C138+IJ!C138</f>
        <v>487</v>
      </c>
      <c r="D137" s="92">
        <f>PR!D138+ART!D138+LH!D138+MY!D138+MT!D138+VC!D138+CF!D138+SS!D138+CA!E138+CM!D138+LT!D138+HOL!D138+GR!D138+SC!D138+GT!D138+IJ!D138</f>
        <v>0</v>
      </c>
      <c r="E137" s="92">
        <f>PR!E138+ART!E138+LH!E138+MY!E138+MT!E138+VC!E138+CF!E138+SS!E138+CA!F138+CM!E138+LT!E138+HOL!E138+GR!E138+SC!E138+GT!E138+IJ!E138</f>
        <v>0</v>
      </c>
      <c r="F137" s="92">
        <f>PR!F138+ART!F138+LH!F138+MY!F138+MT!F138+VC!F138+CF!F138+SS!F138+CA!G138+CM!F138+LT!F138+HOL!F138+GR!F138+SC!F138+GT!F138+IJ!F138</f>
        <v>0</v>
      </c>
      <c r="G137" s="92">
        <f>PR!G138+ART!G138+LH!G138+MY!G138+MT!G138+VC!G138+CF!G138+SS!G138+CA!H138+CM!G138+LT!G138+HOL!G138+GR!G138+SC!G138+GT!G138+IJ!G138</f>
        <v>0</v>
      </c>
      <c r="H137" s="92">
        <f>PR!H138+ART!H138+LH!H138+MY!H138+MT!H138+VC!H138+CF!H138+SS!H138+CA!I138+CM!H138+LT!H138+HOL!H138+GR!H138+SC!H138+GT!H138+IJ!H138</f>
        <v>18</v>
      </c>
      <c r="I137" s="92">
        <f>PR!I138+ART!I138+LH!I138+MY!I138+MT!I138+VC!I138+CF!I138+SS!I138+CA!J138+CM!I138+LT!I138+HOL!I138+GR!I138+SC!I138+GT!I138+IJ!I138</f>
        <v>0</v>
      </c>
      <c r="J137" s="92">
        <f>PR!J138+ART!J138+LH!J138+MY!J138+MT!J138+VC!J138+CF!J138+SS!J138+CA!K138+CM!J138+LT!J138+HOL!J138+GR!J138+SC!J138+GT!J138+IJ!J138</f>
        <v>0</v>
      </c>
      <c r="K137" s="92">
        <f>PR!K138+ART!K138+LH!K138+MY!K138+MT!K138+VC!K138+CF!K138+SS!K138+CA!L138+CM!K138+LT!K138+HOL!K138+GR!K138+SC!K138+GT!K138+IJ!K138</f>
        <v>0</v>
      </c>
      <c r="L137" s="92">
        <f>PR!L138+ART!L138+LH!L138+MY!L138+MT!L138+VC!L138+CF!L138+SS!L138+CA!M138+CM!L138+LT!L138+HOL!L138+GR!L138+SC!L138+GT!L138+IJ!L138</f>
        <v>0</v>
      </c>
      <c r="M137" s="92">
        <f>PR!M138+ART!M138+LH!M138+MY!M138+MT!M138+VC!M138+CF!M138+SS!M138+CA!N138+CM!M138+LT!M138+HOL!M138+GR!M138+SC!M138+GT!M138+IJ!M138</f>
        <v>0</v>
      </c>
      <c r="N137" s="93">
        <f>PR!N138+ART!N138+LH!N138+MY!N138+MT!N138+VC!N138+CF!N138+SS!N138+CA!O138+CM!N138+LT!N138+HOL!N138+GR!N138+SC!N138+GT!N138+IJ!N138</f>
        <v>0</v>
      </c>
      <c r="O137" s="13">
        <f t="shared" si="32"/>
        <v>505</v>
      </c>
    </row>
    <row r="138" spans="1:15" x14ac:dyDescent="0.25">
      <c r="A138" s="39" t="s">
        <v>432</v>
      </c>
      <c r="B138" s="13">
        <f t="shared" si="31"/>
        <v>395</v>
      </c>
      <c r="C138" s="59">
        <f>PR!C139+ART!C139+LH!C139+MY!C139+MT!C139+VC!C139+CF!C139+SS!C139+CA!C139+CM!C139+LT!C139+HOL!C139+GR!C139+SC!C139+GT!C139+IJ!C139</f>
        <v>374</v>
      </c>
      <c r="D138" s="92">
        <f>PR!D139+ART!D139+LH!D139+MY!D139+MT!D139+VC!D139+CF!D139+SS!D139+CA!E139+CM!D139+LT!D139+HOL!D139+GR!D139+SC!D139+GT!D139+IJ!D139</f>
        <v>0</v>
      </c>
      <c r="E138" s="92">
        <f>PR!E139+ART!E139+LH!E139+MY!E139+MT!E139+VC!E139+CF!E139+SS!E139+CA!F139+CM!E139+LT!E139+HOL!E139+GR!E139+SC!E139+GT!E139+IJ!E139</f>
        <v>0</v>
      </c>
      <c r="F138" s="92">
        <f>PR!F139+ART!F139+LH!F139+MY!F139+MT!F139+VC!F139+CF!F139+SS!F139+CA!G139+CM!F139+LT!F139+HOL!F139+GR!F139+SC!F139+GT!F139+IJ!F139</f>
        <v>0</v>
      </c>
      <c r="G138" s="92">
        <f>PR!G139+ART!G139+LH!G139+MY!G139+MT!G139+VC!G139+CF!G139+SS!G139+CA!H139+CM!G139+LT!G139+HOL!G139+GR!G139+SC!G139+GT!G139+IJ!G139</f>
        <v>0</v>
      </c>
      <c r="H138" s="92">
        <f>PR!H139+ART!H139+LH!H139+MY!H139+MT!H139+VC!H139+CF!H139+SS!H139+CA!I139+CM!H139+LT!H139+HOL!H139+GR!H139+SC!H139+GT!H139+IJ!H139</f>
        <v>21</v>
      </c>
      <c r="I138" s="92">
        <f>PR!I139+ART!I139+LH!I139+MY!I139+MT!I139+VC!I139+CF!I139+SS!I139+CA!J139+CM!I139+LT!I139+HOL!I139+GR!I139+SC!I139+GT!I139+IJ!I139</f>
        <v>0</v>
      </c>
      <c r="J138" s="92">
        <f>PR!J139+ART!J139+LH!J139+MY!J139+MT!J139+VC!J139+CF!J139+SS!J139+CA!K139+CM!J139+LT!J139+HOL!J139+GR!J139+SC!J139+GT!J139+IJ!J139</f>
        <v>0</v>
      </c>
      <c r="K138" s="92">
        <f>PR!K139+ART!K139+LH!K139+MY!K139+MT!K139+VC!K139+CF!K139+SS!K139+CA!L139+CM!K139+LT!K139+HOL!K139+GR!K139+SC!K139+GT!K139+IJ!K139</f>
        <v>0</v>
      </c>
      <c r="L138" s="92">
        <f>PR!L139+ART!L139+LH!L139+MY!L139+MT!L139+VC!L139+CF!L139+SS!L139+CA!M139+CM!L139+LT!L139+HOL!L139+GR!L139+SC!L139+GT!L139+IJ!L139</f>
        <v>0</v>
      </c>
      <c r="M138" s="92">
        <f>PR!M139+ART!M139+LH!M139+MY!M139+MT!M139+VC!M139+CF!M139+SS!M139+CA!N139+CM!M139+LT!M139+HOL!M139+GR!M139+SC!M139+GT!M139+IJ!M139</f>
        <v>0</v>
      </c>
      <c r="N138" s="93">
        <f>PR!N139+ART!N139+LH!N139+MY!N139+MT!N139+VC!N139+CF!N139+SS!N139+CA!O139+CM!N139+LT!N139+HOL!N139+GR!N139+SC!N139+GT!N139+IJ!N139</f>
        <v>0</v>
      </c>
      <c r="O138" s="13">
        <f t="shared" si="32"/>
        <v>395</v>
      </c>
    </row>
    <row r="139" spans="1:15" ht="15.75" customHeight="1" x14ac:dyDescent="0.25">
      <c r="A139" s="39" t="s">
        <v>433</v>
      </c>
      <c r="B139" s="13">
        <f t="shared" ref="B139:B170" si="36">SUM(C139:N139)</f>
        <v>395</v>
      </c>
      <c r="C139" s="59">
        <f>PR!C140+ART!C140+LH!C140+MY!C140+MT!C140+VC!C140+CF!C140+SS!C140+CA!C140+CM!C140+LT!C140+HOL!C140+GR!C140+SC!C140+GT!C140+IJ!C140</f>
        <v>367</v>
      </c>
      <c r="D139" s="92">
        <f>PR!D140+ART!D140+LH!D140+MY!D140+MT!D140+VC!D140+CF!D140+SS!D140+CA!E140+CM!D140+LT!D140+HOL!D140+GR!D140+SC!D140+GT!D140+IJ!D140</f>
        <v>0</v>
      </c>
      <c r="E139" s="92">
        <f>PR!E140+ART!E140+LH!E140+MY!E140+MT!E140+VC!E140+CF!E140+SS!E140+CA!F140+CM!E140+LT!E140+HOL!E140+GR!E140+SC!E140+GT!E140+IJ!E140</f>
        <v>0</v>
      </c>
      <c r="F139" s="92">
        <f>PR!F140+ART!F140+LH!F140+MY!F140+MT!F140+VC!F140+CF!F140+SS!F140+CA!G140+CM!F140+LT!F140+HOL!F140+GR!F140+SC!F140+GT!F140+IJ!F140</f>
        <v>0</v>
      </c>
      <c r="G139" s="92">
        <f>PR!G140+ART!G140+LH!G140+MY!G140+MT!G140+VC!G140+CF!G140+SS!G140+CA!H140+CM!G140+LT!G140+HOL!G140+GR!G140+SC!G140+GT!G140+IJ!G140</f>
        <v>0</v>
      </c>
      <c r="H139" s="92">
        <f>PR!H140+ART!H140+LH!H140+MY!H140+MT!H140+VC!H140+CF!H140+SS!H140+CA!I140+CM!H140+LT!H140+HOL!H140+GR!H140+SC!H140+GT!H140+IJ!H140</f>
        <v>23</v>
      </c>
      <c r="I139" s="92">
        <f>PR!I140+ART!I140+LH!I140+MY!I140+MT!I140+VC!I140+CF!I140+SS!I140+CA!J140+CM!I140+LT!I140+HOL!I140+GR!I140+SC!I140+GT!I140+IJ!I140</f>
        <v>4</v>
      </c>
      <c r="J139" s="92">
        <f>PR!J140+ART!J140+LH!J140+MY!J140+MT!J140+VC!J140+CF!J140+SS!J140+CA!K140+CM!J140+LT!J140+HOL!J140+GR!J140+SC!J140+GT!J140+IJ!J140</f>
        <v>1</v>
      </c>
      <c r="K139" s="92">
        <f>PR!K140+ART!K140+LH!K140+MY!K140+MT!K140+VC!K140+CF!K140+SS!K140+CA!L140+CM!K140+LT!K140+HOL!K140+GR!K140+SC!K140+GT!K140+IJ!K140</f>
        <v>0</v>
      </c>
      <c r="L139" s="92">
        <f>PR!L140+ART!L140+LH!L140+MY!L140+MT!L140+VC!L140+CF!L140+SS!L140+CA!M140+CM!L140+LT!L140+HOL!L140+GR!L140+SC!L140+GT!L140+IJ!L140</f>
        <v>0</v>
      </c>
      <c r="M139" s="92">
        <f>PR!M140+ART!M140+LH!M140+MY!M140+MT!M140+VC!M140+CF!M140+SS!M140+CA!N140+CM!M140+LT!M140+HOL!M140+GR!M140+SC!M140+GT!M140+IJ!M140</f>
        <v>0</v>
      </c>
      <c r="N139" s="93">
        <f>PR!N140+ART!N140+LH!N140+MY!N140+MT!N140+VC!N140+CF!N140+SS!N140+CA!O140+CM!N140+LT!N140+HOL!N140+GR!N140+SC!N140+GT!N140+IJ!N140</f>
        <v>0</v>
      </c>
      <c r="O139" s="13">
        <f t="shared" si="32"/>
        <v>395</v>
      </c>
    </row>
    <row r="140" spans="1:15" ht="15.75" customHeight="1" x14ac:dyDescent="0.25">
      <c r="A140" s="39" t="s">
        <v>434</v>
      </c>
      <c r="B140" s="13">
        <f t="shared" si="36"/>
        <v>235</v>
      </c>
      <c r="C140" s="59">
        <f>PR!C141+ART!C141+LH!C141+MY!C141+MT!C141+VC!C141+CF!C141+SS!C141+CA!C141+CM!C141+LT!C141+HOL!C141+GR!C141+SC!C141+GT!C141+IJ!C141</f>
        <v>217</v>
      </c>
      <c r="D140" s="92">
        <f>PR!D141+ART!D141+LH!D141+MY!D141+MT!D141+VC!D141+CF!D141+SS!D141+CA!E141+CM!D141+LT!D141+HOL!D141+GR!D141+SC!D141+GT!D141+IJ!D141</f>
        <v>0</v>
      </c>
      <c r="E140" s="92">
        <f>PR!E141+ART!E141+LH!E141+MY!E141+MT!E141+VC!E141+CF!E141+SS!E141+CA!F141+CM!E141+LT!E141+HOL!E141+GR!E141+SC!E141+GT!E141+IJ!E141</f>
        <v>0</v>
      </c>
      <c r="F140" s="92">
        <f>PR!F141+ART!F141+LH!F141+MY!F141+MT!F141+VC!F141+CF!F141+SS!F141+CA!G141+CM!F141+LT!F141+HOL!F141+GR!F141+SC!F141+GT!F141+IJ!F141</f>
        <v>0</v>
      </c>
      <c r="G140" s="92">
        <f>PR!G141+ART!G141+LH!G141+MY!G141+MT!G141+VC!G141+CF!G141+SS!G141+CA!H141+CM!G141+LT!G141+HOL!G141+GR!G141+SC!G141+GT!G141+IJ!G141</f>
        <v>0</v>
      </c>
      <c r="H140" s="92">
        <f>PR!H141+ART!H141+LH!H141+MY!H141+MT!H141+VC!H141+CF!H141+SS!H141+CA!I141+CM!H141+LT!H141+HOL!H141+GR!H141+SC!H141+GT!H141+IJ!H141</f>
        <v>18</v>
      </c>
      <c r="I140" s="92">
        <f>PR!I141+ART!I141+LH!I141+MY!I141+MT!I141+VC!I141+CF!I141+SS!I141+CA!J141+CM!I141+LT!I141+HOL!I141+GR!I141+SC!I141+GT!I141+IJ!I141</f>
        <v>0</v>
      </c>
      <c r="J140" s="92">
        <f>PR!J141+ART!J141+LH!J141+MY!J141+MT!J141+VC!J141+CF!J141+SS!J141+CA!K141+CM!J141+LT!J141+HOL!J141+GR!J141+SC!J141+GT!J141+IJ!J141</f>
        <v>0</v>
      </c>
      <c r="K140" s="92">
        <f>PR!K141+ART!K141+LH!K141+MY!K141+MT!K141+VC!K141+CF!K141+SS!K141+CA!L141+CM!K141+LT!K141+HOL!K141+GR!K141+SC!K141+GT!K141+IJ!K141</f>
        <v>0</v>
      </c>
      <c r="L140" s="92">
        <f>PR!L141+ART!L141+LH!L141+MY!L141+MT!L141+VC!L141+CF!L141+SS!L141+CA!M141+CM!L141+LT!L141+HOL!L141+GR!L141+SC!L141+GT!L141+IJ!L141</f>
        <v>0</v>
      </c>
      <c r="M140" s="92">
        <f>PR!M141+ART!M141+LH!M141+MY!M141+MT!M141+VC!M141+CF!M141+SS!M141+CA!N141+CM!M141+LT!M141+HOL!M141+GR!M141+SC!M141+GT!M141+IJ!M141</f>
        <v>0</v>
      </c>
      <c r="N140" s="93">
        <f>PR!N141+ART!N141+LH!N141+MY!N141+MT!N141+VC!N141+CF!N141+SS!N141+CA!O141+CM!N141+LT!N141+HOL!N141+GR!N141+SC!N141+GT!N141+IJ!N141</f>
        <v>0</v>
      </c>
      <c r="O140" s="13">
        <f t="shared" si="32"/>
        <v>235</v>
      </c>
    </row>
    <row r="141" spans="1:15" ht="15.75" customHeight="1" x14ac:dyDescent="0.25">
      <c r="A141" s="39" t="s">
        <v>435</v>
      </c>
      <c r="B141" s="13">
        <f t="shared" si="36"/>
        <v>95</v>
      </c>
      <c r="C141" s="59">
        <f>PR!C142+ART!C142+LH!C142+MY!C142+MT!C142+VC!C142+CF!C142+SS!C142+CA!C142+CM!C142+LT!C142+HOL!C142+GR!C142+SC!C142+GT!C142+IJ!C142</f>
        <v>87</v>
      </c>
      <c r="D141" s="92">
        <f>PR!D142+ART!D142+LH!D142+MY!D142+MT!D142+VC!D142+CF!D142+SS!D142+CA!E142+CM!D142+LT!D142+HOL!D142+GR!D142+SC!D142+GT!D142+IJ!D142</f>
        <v>0</v>
      </c>
      <c r="E141" s="92">
        <f>PR!E142+ART!E142+LH!E142+MY!E142+MT!E142+VC!E142+CF!E142+SS!E142+CA!F142+CM!E142+LT!E142+HOL!E142+GR!E142+SC!E142+GT!E142+IJ!E142</f>
        <v>0</v>
      </c>
      <c r="F141" s="92">
        <f>PR!F142+ART!F142+LH!F142+MY!F142+MT!F142+VC!F142+CF!F142+SS!F142+CA!G142+CM!F142+LT!F142+HOL!F142+GR!F142+SC!F142+GT!F142+IJ!F142</f>
        <v>0</v>
      </c>
      <c r="G141" s="92">
        <f>PR!G142+ART!G142+LH!G142+MY!G142+MT!G142+VC!G142+CF!G142+SS!G142+CA!H142+CM!G142+LT!G142+HOL!G142+GR!G142+SC!G142+GT!G142+IJ!G142</f>
        <v>0</v>
      </c>
      <c r="H141" s="92">
        <f>PR!H142+ART!H142+LH!H142+MY!H142+MT!H142+VC!H142+CF!H142+SS!H142+CA!I142+CM!H142+LT!H142+HOL!H142+GR!H142+SC!H142+GT!H142+IJ!H142</f>
        <v>8</v>
      </c>
      <c r="I141" s="92">
        <f>PR!I142+ART!I142+LH!I142+MY!I142+MT!I142+VC!I142+CF!I142+SS!I142+CA!J142+CM!I142+LT!I142+HOL!I142+GR!I142+SC!I142+GT!I142+IJ!I142</f>
        <v>0</v>
      </c>
      <c r="J141" s="92">
        <f>PR!J142+ART!J142+LH!J142+MY!J142+MT!J142+VC!J142+CF!J142+SS!J142+CA!K142+CM!J142+LT!J142+HOL!J142+GR!J142+SC!J142+GT!J142+IJ!J142</f>
        <v>0</v>
      </c>
      <c r="K141" s="92">
        <f>PR!K142+ART!K142+LH!K142+MY!K142+MT!K142+VC!K142+CF!K142+SS!K142+CA!L142+CM!K142+LT!K142+HOL!K142+GR!K142+SC!K142+GT!K142+IJ!K142</f>
        <v>0</v>
      </c>
      <c r="L141" s="92">
        <f>PR!L142+ART!L142+LH!L142+MY!L142+MT!L142+VC!L142+CF!L142+SS!L142+CA!M142+CM!L142+LT!L142+HOL!L142+GR!L142+SC!L142+GT!L142+IJ!L142</f>
        <v>0</v>
      </c>
      <c r="M141" s="92">
        <f>PR!M142+ART!M142+LH!M142+MY!M142+MT!M142+VC!M142+CF!M142+SS!M142+CA!N142+CM!M142+LT!M142+HOL!M142+GR!M142+SC!M142+GT!M142+IJ!M142</f>
        <v>0</v>
      </c>
      <c r="N141" s="93">
        <f>PR!N142+ART!N142+LH!N142+MY!N142+MT!N142+VC!N142+CF!N142+SS!N142+CA!O142+CM!N142+LT!N142+HOL!N142+GR!N142+SC!N142+GT!N142+IJ!N142</f>
        <v>0</v>
      </c>
      <c r="O141" s="13">
        <f t="shared" si="32"/>
        <v>95</v>
      </c>
    </row>
    <row r="142" spans="1:15" x14ac:dyDescent="0.25">
      <c r="A142" s="39" t="s">
        <v>436</v>
      </c>
      <c r="B142" s="13">
        <f t="shared" si="36"/>
        <v>236</v>
      </c>
      <c r="C142" s="59">
        <f>PR!C143+ART!C143+LH!C143+MY!C143+MT!C143+VC!C143+CF!C143+SS!C143+CA!C143+CM!C143+LT!C143+HOL!C143+GR!C143+SC!C143+GT!C143+IJ!C143</f>
        <v>219</v>
      </c>
      <c r="D142" s="92">
        <f>PR!D143+ART!D143+LH!D143+MY!D143+MT!D143+VC!D143+CF!D143+SS!D143+CA!E143+CM!D143+LT!D143+HOL!D143+GR!D143+SC!D143+GT!D143+IJ!D143</f>
        <v>0</v>
      </c>
      <c r="E142" s="92">
        <f>PR!E143+ART!E143+LH!E143+MY!E143+MT!E143+VC!E143+CF!E143+SS!E143+CA!F143+CM!E143+LT!E143+HOL!E143+GR!E143+SC!E143+GT!E143+IJ!E143</f>
        <v>0</v>
      </c>
      <c r="F142" s="92">
        <f>PR!F143+ART!F143+LH!F143+MY!F143+MT!F143+VC!F143+CF!F143+SS!F143+CA!G143+CM!F143+LT!F143+HOL!F143+GR!F143+SC!F143+GT!F143+IJ!F143</f>
        <v>0</v>
      </c>
      <c r="G142" s="92">
        <f>PR!G143+ART!G143+LH!G143+MY!G143+MT!G143+VC!G143+CF!G143+SS!G143+CA!H143+CM!G143+LT!G143+HOL!G143+GR!G143+SC!G143+GT!G143+IJ!G143</f>
        <v>0</v>
      </c>
      <c r="H142" s="92">
        <f>PR!H143+ART!H143+LH!H143+MY!H143+MT!H143+VC!H143+CF!H143+SS!H143+CA!I143+CM!H143+LT!H143+HOL!H143+GR!H143+SC!H143+GT!H143+IJ!H143</f>
        <v>17</v>
      </c>
      <c r="I142" s="92">
        <f>PR!I143+ART!I143+LH!I143+MY!I143+MT!I143+VC!I143+CF!I143+SS!I143+CA!J143+CM!I143+LT!I143+HOL!I143+GR!I143+SC!I143+GT!I143+IJ!I143</f>
        <v>0</v>
      </c>
      <c r="J142" s="92">
        <f>PR!J143+ART!J143+LH!J143+MY!J143+MT!J143+VC!J143+CF!J143+SS!J143+CA!K143+CM!J143+LT!J143+HOL!J143+GR!J143+SC!J143+GT!J143+IJ!J143</f>
        <v>0</v>
      </c>
      <c r="K142" s="92">
        <f>PR!K143+ART!K143+LH!K143+MY!K143+MT!K143+VC!K143+CF!K143+SS!K143+CA!L143+CM!K143+LT!K143+HOL!K143+GR!K143+SC!K143+GT!K143+IJ!K143</f>
        <v>0</v>
      </c>
      <c r="L142" s="92">
        <f>PR!L143+ART!L143+LH!L143+MY!L143+MT!L143+VC!L143+CF!L143+SS!L143+CA!M143+CM!L143+LT!L143+HOL!L143+GR!L143+SC!L143+GT!L143+IJ!L143</f>
        <v>0</v>
      </c>
      <c r="M142" s="92">
        <f>PR!M143+ART!M143+LH!M143+MY!M143+MT!M143+VC!M143+CF!M143+SS!M143+CA!N143+CM!M143+LT!M143+HOL!M143+GR!M143+SC!M143+GT!M143+IJ!M143</f>
        <v>0</v>
      </c>
      <c r="N142" s="93">
        <f>PR!N143+ART!N143+LH!N143+MY!N143+MT!N143+VC!N143+CF!N143+SS!N143+CA!O143+CM!N143+LT!N143+HOL!N143+GR!N143+SC!N143+GT!N143+IJ!N143</f>
        <v>0</v>
      </c>
      <c r="O142" s="13">
        <f t="shared" si="32"/>
        <v>236</v>
      </c>
    </row>
    <row r="143" spans="1:15" ht="15.75" customHeight="1" x14ac:dyDescent="0.25">
      <c r="A143" s="39" t="s">
        <v>437</v>
      </c>
      <c r="B143" s="13">
        <f t="shared" si="36"/>
        <v>231</v>
      </c>
      <c r="C143" s="59">
        <f>PR!C144+ART!C144+LH!C144+MY!C144+MT!C144+VC!C144+CF!C144+SS!C144+CA!C144+CM!C144+LT!C144+HOL!C144+GR!C144+SC!C144+GT!C144+IJ!C144</f>
        <v>213</v>
      </c>
      <c r="D143" s="92">
        <f>PR!D144+ART!D144+LH!D144+MY!D144+MT!D144+VC!D144+CF!D144+SS!D144+CA!E144+CM!D144+LT!D144+HOL!D144+GR!D144+SC!D144+GT!D144+IJ!D144</f>
        <v>0</v>
      </c>
      <c r="E143" s="92">
        <f>PR!E144+ART!E144+LH!E144+MY!E144+MT!E144+VC!E144+CF!E144+SS!E144+CA!F144+CM!E144+LT!E144+HOL!E144+GR!E144+SC!E144+GT!E144+IJ!E144</f>
        <v>0</v>
      </c>
      <c r="F143" s="92">
        <f>PR!F144+ART!F144+LH!F144+MY!F144+MT!F144+VC!F144+CF!F144+SS!F144+CA!G144+CM!F144+LT!F144+HOL!F144+GR!F144+SC!F144+GT!F144+IJ!F144</f>
        <v>0</v>
      </c>
      <c r="G143" s="92">
        <f>PR!G144+ART!G144+LH!G144+MY!G144+MT!G144+VC!G144+CF!G144+SS!G144+CA!H144+CM!G144+LT!G144+HOL!G144+GR!G144+SC!G144+GT!G144+IJ!G144</f>
        <v>0</v>
      </c>
      <c r="H143" s="92">
        <f>PR!H144+ART!H144+LH!H144+MY!H144+MT!H144+VC!H144+CF!H144+SS!H144+CA!I144+CM!H144+LT!H144+HOL!H144+GR!H144+SC!H144+GT!H144+IJ!H144</f>
        <v>18</v>
      </c>
      <c r="I143" s="92">
        <f>PR!I144+ART!I144+LH!I144+MY!I144+MT!I144+VC!I144+CF!I144+SS!I144+CA!J144+CM!I144+LT!I144+HOL!I144+GR!I144+SC!I144+GT!I144+IJ!I144</f>
        <v>0</v>
      </c>
      <c r="J143" s="92">
        <f>PR!J144+ART!J144+LH!J144+MY!J144+MT!J144+VC!J144+CF!J144+SS!J144+CA!K144+CM!J144+LT!J144+HOL!J144+GR!J144+SC!J144+GT!J144+IJ!J144</f>
        <v>0</v>
      </c>
      <c r="K143" s="92">
        <f>PR!K144+ART!K144+LH!K144+MY!K144+MT!K144+VC!K144+CF!K144+SS!K144+CA!L144+CM!K144+LT!K144+HOL!K144+GR!K144+SC!K144+GT!K144+IJ!K144</f>
        <v>0</v>
      </c>
      <c r="L143" s="92">
        <f>PR!L144+ART!L144+LH!L144+MY!L144+MT!L144+VC!L144+CF!L144+SS!L144+CA!M144+CM!L144+LT!L144+HOL!L144+GR!L144+SC!L144+GT!L144+IJ!L144</f>
        <v>0</v>
      </c>
      <c r="M143" s="92">
        <f>PR!M144+ART!M144+LH!M144+MY!M144+MT!M144+VC!M144+CF!M144+SS!M144+CA!N144+CM!M144+LT!M144+HOL!M144+GR!M144+SC!M144+GT!M144+IJ!M144</f>
        <v>0</v>
      </c>
      <c r="N143" s="93">
        <f>PR!N144+ART!N144+LH!N144+MY!N144+MT!N144+VC!N144+CF!N144+SS!N144+CA!O144+CM!N144+LT!N144+HOL!N144+GR!N144+SC!N144+GT!N144+IJ!N144</f>
        <v>0</v>
      </c>
      <c r="O143" s="13">
        <f t="shared" si="32"/>
        <v>231</v>
      </c>
    </row>
    <row r="144" spans="1:15" x14ac:dyDescent="0.25">
      <c r="A144" s="39" t="s">
        <v>438</v>
      </c>
      <c r="B144" s="13">
        <f t="shared" si="36"/>
        <v>260</v>
      </c>
      <c r="C144" s="59">
        <f>PR!C145+ART!C145+LH!C145+MY!C145+MT!C145+VC!C145+CF!C145+SS!C145+CA!C145+CM!C145+LT!C145+HOL!C145+GR!C145+SC!C145+GT!C145+IJ!C145</f>
        <v>241</v>
      </c>
      <c r="D144" s="92">
        <f>PR!D145+ART!D145+LH!D145+MY!D145+MT!D145+VC!D145+CF!D145+SS!D145+CA!E145+CM!D145+LT!D145+HOL!D145+GR!D145+SC!D145+GT!D145+IJ!D145</f>
        <v>0</v>
      </c>
      <c r="E144" s="92">
        <f>PR!E145+ART!E145+LH!E145+MY!E145+MT!E145+VC!E145+CF!E145+SS!E145+CA!F145+CM!E145+LT!E145+HOL!E145+GR!E145+SC!E145+GT!E145+IJ!E145</f>
        <v>0</v>
      </c>
      <c r="F144" s="92">
        <f>PR!F145+ART!F145+LH!F145+MY!F145+MT!F145+VC!F145+CF!F145+SS!F145+CA!G145+CM!F145+LT!F145+HOL!F145+GR!F145+SC!F145+GT!F145+IJ!F145</f>
        <v>0</v>
      </c>
      <c r="G144" s="92">
        <f>PR!G145+ART!G145+LH!G145+MY!G145+MT!G145+VC!G145+CF!G145+SS!G145+CA!H145+CM!G145+LT!G145+HOL!G145+GR!G145+SC!G145+GT!G145+IJ!G145</f>
        <v>0</v>
      </c>
      <c r="H144" s="92">
        <f>PR!H145+ART!H145+LH!H145+MY!H145+MT!H145+VC!H145+CF!H145+SS!H145+CA!I145+CM!H145+LT!H145+HOL!H145+GR!H145+SC!H145+GT!H145+IJ!H145</f>
        <v>19</v>
      </c>
      <c r="I144" s="92">
        <f>PR!I145+ART!I145+LH!I145+MY!I145+MT!I145+VC!I145+CF!I145+SS!I145+CA!J145+CM!I145+LT!I145+HOL!I145+GR!I145+SC!I145+GT!I145+IJ!I145</f>
        <v>0</v>
      </c>
      <c r="J144" s="92">
        <f>PR!J145+ART!J145+LH!J145+MY!J145+MT!J145+VC!J145+CF!J145+SS!J145+CA!K145+CM!J145+LT!J145+HOL!J145+GR!J145+SC!J145+GT!J145+IJ!J145</f>
        <v>0</v>
      </c>
      <c r="K144" s="92">
        <f>PR!K145+ART!K145+LH!K145+MY!K145+MT!K145+VC!K145+CF!K145+SS!K145+CA!L145+CM!K145+LT!K145+HOL!K145+GR!K145+SC!K145+GT!K145+IJ!K145</f>
        <v>0</v>
      </c>
      <c r="L144" s="92">
        <f>PR!L145+ART!L145+LH!L145+MY!L145+MT!L145+VC!L145+CF!L145+SS!L145+CA!M145+CM!L145+LT!L145+HOL!L145+GR!L145+SC!L145+GT!L145+IJ!L145</f>
        <v>0</v>
      </c>
      <c r="M144" s="92">
        <f>PR!M145+ART!M145+LH!M145+MY!M145+MT!M145+VC!M145+CF!M145+SS!M145+CA!N145+CM!M145+LT!M145+HOL!M145+GR!M145+SC!M145+GT!M145+IJ!M145</f>
        <v>0</v>
      </c>
      <c r="N144" s="93">
        <f>PR!N145+ART!N145+LH!N145+MY!N145+MT!N145+VC!N145+CF!N145+SS!N145+CA!O145+CM!N145+LT!N145+HOL!N145+GR!N145+SC!N145+GT!N145+IJ!N145</f>
        <v>0</v>
      </c>
      <c r="O144" s="13">
        <f t="shared" ref="O144:O164" si="37">SUM(C144:N144)</f>
        <v>260</v>
      </c>
    </row>
    <row r="145" spans="1:15" x14ac:dyDescent="0.25">
      <c r="A145" s="39" t="s">
        <v>439</v>
      </c>
      <c r="B145" s="13">
        <f t="shared" si="36"/>
        <v>280</v>
      </c>
      <c r="C145" s="59">
        <f>PR!C146+ART!C146+LH!C146+MY!C146+MT!C146+VC!C146+CF!C146+SS!C146+CA!C146+CM!C146+LT!C146+HOL!C146+GR!C146+SC!C146+GT!C146+IJ!C146</f>
        <v>262</v>
      </c>
      <c r="D145" s="92">
        <f>PR!D146+ART!D146+LH!D146+MY!D146+MT!D146+VC!D146+CF!D146+SS!D146+CA!E146+CM!D146+LT!D146+HOL!D146+GR!D146+SC!D146+GT!D146+IJ!D146</f>
        <v>0</v>
      </c>
      <c r="E145" s="92">
        <f>PR!E146+ART!E146+LH!E146+MY!E146+MT!E146+VC!E146+CF!E146+SS!E146+CA!F146+CM!E146+LT!E146+HOL!E146+GR!E146+SC!E146+GT!E146+IJ!E146</f>
        <v>0</v>
      </c>
      <c r="F145" s="92">
        <f>PR!F146+ART!F146+LH!F146+MY!F146+MT!F146+VC!F146+CF!F146+SS!F146+CA!G146+CM!F146+LT!F146+HOL!F146+GR!F146+SC!F146+GT!F146+IJ!F146</f>
        <v>0</v>
      </c>
      <c r="G145" s="92">
        <f>PR!G146+ART!G146+LH!G146+MY!G146+MT!G146+VC!G146+CF!G146+SS!G146+CA!H146+CM!G146+LT!G146+HOL!G146+GR!G146+SC!G146+GT!G146+IJ!G146</f>
        <v>0</v>
      </c>
      <c r="H145" s="92">
        <f>PR!H146+ART!H146+LH!H146+MY!H146+MT!H146+VC!H146+CF!H146+SS!H146+CA!I146+CM!H146+LT!H146+HOL!H146+GR!H146+SC!H146+GT!H146+IJ!H146</f>
        <v>18</v>
      </c>
      <c r="I145" s="92">
        <f>PR!I146+ART!I146+LH!I146+MY!I146+MT!I146+VC!I146+CF!I146+SS!I146+CA!J146+CM!I146+LT!I146+HOL!I146+GR!I146+SC!I146+GT!I146+IJ!I146</f>
        <v>0</v>
      </c>
      <c r="J145" s="92">
        <f>PR!J146+ART!J146+LH!J146+MY!J146+MT!J146+VC!J146+CF!J146+SS!J146+CA!K146+CM!J146+LT!J146+HOL!J146+GR!J146+SC!J146+GT!J146+IJ!J146</f>
        <v>0</v>
      </c>
      <c r="K145" s="92">
        <f>PR!K146+ART!K146+LH!K146+MY!K146+MT!K146+VC!K146+CF!K146+SS!K146+CA!L146+CM!K146+LT!K146+HOL!K146+GR!K146+SC!K146+GT!K146+IJ!K146</f>
        <v>0</v>
      </c>
      <c r="L145" s="92">
        <f>PR!L146+ART!L146+LH!L146+MY!L146+MT!L146+VC!L146+CF!L146+SS!L146+CA!M146+CM!L146+LT!L146+HOL!L146+GR!L146+SC!L146+GT!L146+IJ!L146</f>
        <v>0</v>
      </c>
      <c r="M145" s="92">
        <f>PR!M146+ART!M146+LH!M146+MY!M146+MT!M146+VC!M146+CF!M146+SS!M146+CA!N146+CM!M146+LT!M146+HOL!M146+GR!M146+SC!M146+GT!M146+IJ!M146</f>
        <v>0</v>
      </c>
      <c r="N145" s="93">
        <f>PR!N146+ART!N146+LH!N146+MY!N146+MT!N146+VC!N146+CF!N146+SS!N146+CA!O146+CM!N146+LT!N146+HOL!N146+GR!N146+SC!N146+GT!N146+IJ!N146</f>
        <v>0</v>
      </c>
      <c r="O145" s="13">
        <f t="shared" si="37"/>
        <v>280</v>
      </c>
    </row>
    <row r="146" spans="1:15" ht="15.75" customHeight="1" x14ac:dyDescent="0.25">
      <c r="A146" s="39" t="s">
        <v>440</v>
      </c>
      <c r="B146" s="13">
        <f t="shared" si="36"/>
        <v>640</v>
      </c>
      <c r="C146" s="59">
        <f>PR!C147+ART!C147+LH!C147+MY!C147+MT!C147+VC!C147+CF!C147+SS!C147+CA!C147+CM!C147+LT!C147+HOL!C147+GR!C147+SC!C147+GT!C147+IJ!C147</f>
        <v>596</v>
      </c>
      <c r="D146" s="92">
        <f>PR!D147+ART!D147+LH!D147+MY!D147+MT!D147+VC!D147+CF!D147+SS!D147+CA!E147+CM!D147+LT!D147+HOL!D147+GR!D147+SC!D147+GT!D147+IJ!D147</f>
        <v>3</v>
      </c>
      <c r="E146" s="92">
        <f>PR!E147+ART!E147+LH!E147+MY!E147+MT!E147+VC!E147+CF!E147+SS!E147+CA!F147+CM!E147+LT!E147+HOL!E147+GR!E147+SC!E147+GT!E147+IJ!E147</f>
        <v>0</v>
      </c>
      <c r="F146" s="92">
        <f>PR!F147+ART!F147+LH!F147+MY!F147+MT!F147+VC!F147+CF!F147+SS!F147+CA!G147+CM!F147+LT!F147+HOL!F147+GR!F147+SC!F147+GT!F147+IJ!F147</f>
        <v>0</v>
      </c>
      <c r="G146" s="92">
        <f>PR!G147+ART!G147+LH!G147+MY!G147+MT!G147+VC!G147+CF!G147+SS!G147+CA!H147+CM!G147+LT!G147+HOL!G147+GR!G147+SC!G147+GT!G147+IJ!G147</f>
        <v>0</v>
      </c>
      <c r="H146" s="92">
        <f>PR!H147+ART!H147+LH!H147+MY!H147+MT!H147+VC!H147+CF!H147+SS!H147+CA!I147+CM!H147+LT!H147+HOL!H147+GR!H147+SC!H147+GT!H147+IJ!H147</f>
        <v>28</v>
      </c>
      <c r="I146" s="92">
        <f>PR!I147+ART!I147+LH!I147+MY!I147+MT!I147+VC!I147+CF!I147+SS!I147+CA!J147+CM!I147+LT!I147+HOL!I147+GR!I147+SC!I147+GT!I147+IJ!I147</f>
        <v>4</v>
      </c>
      <c r="J146" s="92">
        <f>PR!J147+ART!J147+LH!J147+MY!J147+MT!J147+VC!J147+CF!J147+SS!J147+CA!K147+CM!J147+LT!J147+HOL!J147+GR!J147+SC!J147+GT!J147+IJ!J147</f>
        <v>9</v>
      </c>
      <c r="K146" s="92">
        <f>PR!K147+ART!K147+LH!K147+MY!K147+MT!K147+VC!K147+CF!K147+SS!K147+CA!L147+CM!K147+LT!K147+HOL!K147+GR!K147+SC!K147+GT!K147+IJ!K147</f>
        <v>0</v>
      </c>
      <c r="L146" s="92">
        <f>PR!L147+ART!L147+LH!L147+MY!L147+MT!L147+VC!L147+CF!L147+SS!L147+CA!M147+CM!L147+LT!L147+HOL!L147+GR!L147+SC!L147+GT!L147+IJ!L147</f>
        <v>0</v>
      </c>
      <c r="M146" s="92">
        <f>PR!M147+ART!M147+LH!M147+MY!M147+MT!M147+VC!M147+CF!M147+SS!M147+CA!N147+CM!M147+LT!M147+HOL!M147+GR!M147+SC!M147+GT!M147+IJ!M147</f>
        <v>0</v>
      </c>
      <c r="N146" s="93">
        <f>PR!N147+ART!N147+LH!N147+MY!N147+MT!N147+VC!N147+CF!N147+SS!N147+CA!O147+CM!N147+LT!N147+HOL!N147+GR!N147+SC!N147+GT!N147+IJ!N147</f>
        <v>0</v>
      </c>
      <c r="O146" s="13">
        <f t="shared" si="37"/>
        <v>640</v>
      </c>
    </row>
    <row r="147" spans="1:15" x14ac:dyDescent="0.25">
      <c r="A147" s="39" t="s">
        <v>441</v>
      </c>
      <c r="B147" s="13">
        <f t="shared" si="36"/>
        <v>415</v>
      </c>
      <c r="C147" s="59">
        <f>PR!C148+ART!C148+LH!C148+MY!C148+MT!C148+VC!C148+CF!C148+SS!C148+CA!C148+CM!C148+LT!C148+HOL!C148+GR!C148+SC!C148+GT!C148+IJ!C148</f>
        <v>382</v>
      </c>
      <c r="D147" s="92">
        <f>PR!D148+ART!D148+LH!D148+MY!D148+MT!D148+VC!D148+CF!D148+SS!D148+CA!E148+CM!D148+LT!D148+HOL!D148+GR!D148+SC!D148+GT!D148+IJ!D148</f>
        <v>0</v>
      </c>
      <c r="E147" s="92">
        <f>PR!E148+ART!E148+LH!E148+MY!E148+MT!E148+VC!E148+CF!E148+SS!E148+CA!F148+CM!E148+LT!E148+HOL!E148+GR!E148+SC!E148+GT!E148+IJ!E148</f>
        <v>0</v>
      </c>
      <c r="F147" s="92">
        <f>PR!F148+ART!F148+LH!F148+MY!F148+MT!F148+VC!F148+CF!F148+SS!F148+CA!G148+CM!F148+LT!F148+HOL!F148+GR!F148+SC!F148+GT!F148+IJ!F148</f>
        <v>0</v>
      </c>
      <c r="G147" s="92">
        <f>PR!G148+ART!G148+LH!G148+MY!G148+MT!G148+VC!G148+CF!G148+SS!G148+CA!H148+CM!G148+LT!G148+HOL!G148+GR!G148+SC!G148+GT!G148+IJ!G148</f>
        <v>0</v>
      </c>
      <c r="H147" s="92">
        <f>PR!H148+ART!H148+LH!H148+MY!H148+MT!H148+VC!H148+CF!H148+SS!H148+CA!I148+CM!H148+LT!H148+HOL!H148+GR!H148+SC!H148+GT!H148+IJ!H148</f>
        <v>18</v>
      </c>
      <c r="I147" s="92">
        <f>PR!I148+ART!I148+LH!I148+MY!I148+MT!I148+VC!I148+CF!I148+SS!I148+CA!J148+CM!I148+LT!I148+HOL!I148+GR!I148+SC!I148+GT!I148+IJ!I148</f>
        <v>0</v>
      </c>
      <c r="J147" s="92">
        <f>PR!J148+ART!J148+LH!J148+MY!J148+MT!J148+VC!J148+CF!J148+SS!J148+CA!K148+CM!J148+LT!J148+HOL!J148+GR!J148+SC!J148+GT!J148+IJ!J148</f>
        <v>15</v>
      </c>
      <c r="K147" s="92">
        <f>PR!K148+ART!K148+LH!K148+MY!K148+MT!K148+VC!K148+CF!K148+SS!K148+CA!L148+CM!K148+LT!K148+HOL!K148+GR!K148+SC!K148+GT!K148+IJ!K148</f>
        <v>0</v>
      </c>
      <c r="L147" s="92">
        <f>PR!L148+ART!L148+LH!L148+MY!L148+MT!L148+VC!L148+CF!L148+SS!L148+CA!M148+CM!L148+LT!L148+HOL!L148+GR!L148+SC!L148+GT!L148+IJ!L148</f>
        <v>0</v>
      </c>
      <c r="M147" s="92">
        <f>PR!M148+ART!M148+LH!M148+MY!M148+MT!M148+VC!M148+CF!M148+SS!M148+CA!N148+CM!M148+LT!M148+HOL!M148+GR!M148+SC!M148+GT!M148+IJ!M148</f>
        <v>0</v>
      </c>
      <c r="N147" s="93">
        <f>PR!N148+ART!N148+LH!N148+MY!N148+MT!N148+VC!N148+CF!N148+SS!N148+CA!O148+CM!N148+LT!N148+HOL!N148+GR!N148+SC!N148+GT!N148+IJ!N148</f>
        <v>0</v>
      </c>
      <c r="O147" s="13">
        <f t="shared" si="37"/>
        <v>415</v>
      </c>
    </row>
    <row r="148" spans="1:15" x14ac:dyDescent="0.25">
      <c r="A148" s="39" t="s">
        <v>442</v>
      </c>
      <c r="B148" s="13">
        <f t="shared" si="36"/>
        <v>355</v>
      </c>
      <c r="C148" s="59">
        <f>PR!C149+ART!C149+LH!C149+MY!C149+MT!C149+VC!C149+CF!C149+SS!C149+CA!C149+CM!C149+LT!C149+HOL!C149+GR!C149+SC!C149+GT!C149+IJ!C149</f>
        <v>328</v>
      </c>
      <c r="D148" s="92">
        <f>PR!D149+ART!D149+LH!D149+MY!D149+MT!D149+VC!D149+CF!D149+SS!D149+CA!E149+CM!D149+LT!D149+HOL!D149+GR!D149+SC!D149+GT!D149+IJ!D149</f>
        <v>0</v>
      </c>
      <c r="E148" s="92">
        <f>PR!E149+ART!E149+LH!E149+MY!E149+MT!E149+VC!E149+CF!E149+SS!E149+CA!F149+CM!E149+LT!E149+HOL!E149+GR!E149+SC!E149+GT!E149+IJ!E149</f>
        <v>0</v>
      </c>
      <c r="F148" s="92">
        <f>PR!F149+ART!F149+LH!F149+MY!F149+MT!F149+VC!F149+CF!F149+SS!F149+CA!G149+CM!F149+LT!F149+HOL!F149+GR!F149+SC!F149+GT!F149+IJ!F149</f>
        <v>0</v>
      </c>
      <c r="G148" s="92">
        <f>PR!G149+ART!G149+LH!G149+MY!G149+MT!G149+VC!G149+CF!G149+SS!G149+CA!H149+CM!G149+LT!G149+HOL!G149+GR!G149+SC!G149+GT!G149+IJ!G149</f>
        <v>0</v>
      </c>
      <c r="H148" s="92">
        <f>PR!H149+ART!H149+LH!H149+MY!H149+MT!H149+VC!H149+CF!H149+SS!H149+CA!I149+CM!H149+LT!H149+HOL!H149+GR!H149+SC!H149+GT!H149+IJ!H149</f>
        <v>17</v>
      </c>
      <c r="I148" s="92">
        <f>PR!I149+ART!I149+LH!I149+MY!I149+MT!I149+VC!I149+CF!I149+SS!I149+CA!J149+CM!I149+LT!I149+HOL!I149+GR!I149+SC!I149+GT!I149+IJ!I149</f>
        <v>0</v>
      </c>
      <c r="J148" s="92">
        <f>PR!J149+ART!J149+LH!J149+MY!J149+MT!J149+VC!J149+CF!J149+SS!J149+CA!K149+CM!J149+LT!J149+HOL!J149+GR!J149+SC!J149+GT!J149+IJ!J149</f>
        <v>10</v>
      </c>
      <c r="K148" s="92">
        <f>PR!K149+ART!K149+LH!K149+MY!K149+MT!K149+VC!K149+CF!K149+SS!K149+CA!L149+CM!K149+LT!K149+HOL!K149+GR!K149+SC!K149+GT!K149+IJ!K149</f>
        <v>0</v>
      </c>
      <c r="L148" s="92">
        <f>PR!L149+ART!L149+LH!L149+MY!L149+MT!L149+VC!L149+CF!L149+SS!L149+CA!M149+CM!L149+LT!L149+HOL!L149+GR!L149+SC!L149+GT!L149+IJ!L149</f>
        <v>0</v>
      </c>
      <c r="M148" s="92">
        <f>PR!M149+ART!M149+LH!M149+MY!M149+MT!M149+VC!M149+CF!M149+SS!M149+CA!N149+CM!M149+LT!M149+HOL!M149+GR!M149+SC!M149+GT!M149+IJ!M149</f>
        <v>0</v>
      </c>
      <c r="N148" s="93">
        <f>PR!N149+ART!N149+LH!N149+MY!N149+MT!N149+VC!N149+CF!N149+SS!N149+CA!O149+CM!N149+LT!N149+HOL!N149+GR!N149+SC!N149+GT!N149+IJ!N149</f>
        <v>0</v>
      </c>
      <c r="O148" s="13">
        <f t="shared" si="37"/>
        <v>355</v>
      </c>
    </row>
    <row r="149" spans="1:15" x14ac:dyDescent="0.25">
      <c r="A149" s="39" t="s">
        <v>443</v>
      </c>
      <c r="B149" s="13">
        <f t="shared" si="36"/>
        <v>295</v>
      </c>
      <c r="C149" s="59">
        <f>PR!C150+ART!C150+LH!C150+MY!C150+MT!C150+VC!C150+CF!C150+SS!C150+CA!C150+CM!C150+LT!C150+HOL!C150+GR!C150+SC!C150+GT!C150+IJ!C150</f>
        <v>279</v>
      </c>
      <c r="D149" s="92">
        <f>PR!D150+ART!D150+LH!D150+MY!D150+MT!D150+VC!D150+CF!D150+SS!D150+CA!E150+CM!D150+LT!D150+HOL!D150+GR!D150+SC!D150+GT!D150+IJ!D150</f>
        <v>0</v>
      </c>
      <c r="E149" s="92">
        <f>PR!E150+ART!E150+LH!E150+MY!E150+MT!E150+VC!E150+CF!E150+SS!E150+CA!F150+CM!E150+LT!E150+HOL!E150+GR!E150+SC!E150+GT!E150+IJ!E150</f>
        <v>0</v>
      </c>
      <c r="F149" s="92">
        <f>PR!F150+ART!F150+LH!F150+MY!F150+MT!F150+VC!F150+CF!F150+SS!F150+CA!G150+CM!F150+LT!F150+HOL!F150+GR!F150+SC!F150+GT!F150+IJ!F150</f>
        <v>0</v>
      </c>
      <c r="G149" s="92">
        <f>PR!G150+ART!G150+LH!G150+MY!G150+MT!G150+VC!G150+CF!G150+SS!G150+CA!H150+CM!G150+LT!G150+HOL!G150+GR!G150+SC!G150+GT!G150+IJ!G150</f>
        <v>0</v>
      </c>
      <c r="H149" s="92">
        <f>PR!H150+ART!H150+LH!H150+MY!H150+MT!H150+VC!H150+CF!H150+SS!H150+CA!I150+CM!H150+LT!H150+HOL!H150+GR!H150+SC!H150+GT!H150+IJ!H150</f>
        <v>16</v>
      </c>
      <c r="I149" s="92">
        <f>PR!I150+ART!I150+LH!I150+MY!I150+MT!I150+VC!I150+CF!I150+SS!I150+CA!J150+CM!I150+LT!I150+HOL!I150+GR!I150+SC!I150+GT!I150+IJ!I150</f>
        <v>0</v>
      </c>
      <c r="J149" s="92">
        <f>PR!J150+ART!J150+LH!J150+MY!J150+MT!J150+VC!J150+CF!J150+SS!J150+CA!K150+CM!J150+LT!J150+HOL!J150+GR!J150+SC!J150+GT!J150+IJ!J150</f>
        <v>0</v>
      </c>
      <c r="K149" s="92">
        <f>PR!K150+ART!K150+LH!K150+MY!K150+MT!K150+VC!K150+CF!K150+SS!K150+CA!L150+CM!K150+LT!K150+HOL!K150+GR!K150+SC!K150+GT!K150+IJ!K150</f>
        <v>0</v>
      </c>
      <c r="L149" s="92">
        <f>PR!L150+ART!L150+LH!L150+MY!L150+MT!L150+VC!L150+CF!L150+SS!L150+CA!M150+CM!L150+LT!L150+HOL!L150+GR!L150+SC!L150+GT!L150+IJ!L150</f>
        <v>0</v>
      </c>
      <c r="M149" s="92">
        <f>PR!M150+ART!M150+LH!M150+MY!M150+MT!M150+VC!M150+CF!M150+SS!M150+CA!N150+CM!M150+LT!M150+HOL!M150+GR!M150+SC!M150+GT!M150+IJ!M150</f>
        <v>0</v>
      </c>
      <c r="N149" s="93">
        <f>PR!N150+ART!N150+LH!N150+MY!N150+MT!N150+VC!N150+CF!N150+SS!N150+CA!O150+CM!N150+LT!N150+HOL!N150+GR!N150+SC!N150+GT!N150+IJ!N150</f>
        <v>0</v>
      </c>
      <c r="O149" s="13">
        <f t="shared" si="37"/>
        <v>295</v>
      </c>
    </row>
    <row r="150" spans="1:15" x14ac:dyDescent="0.25">
      <c r="A150" s="39" t="s">
        <v>444</v>
      </c>
      <c r="B150" s="13">
        <f t="shared" si="36"/>
        <v>375</v>
      </c>
      <c r="C150" s="59">
        <f>PR!C151+ART!C151+LH!C151+MY!C151+MT!C151+VC!C151+CF!C151+SS!C151+CA!C151+CM!C151+LT!C151+HOL!C151+GR!C151+SC!C151+GT!C151+IJ!C151</f>
        <v>350</v>
      </c>
      <c r="D150" s="92">
        <f>PR!D151+ART!D151+LH!D151+MY!D151+MT!D151+VC!D151+CF!D151+SS!D151+CA!E151+CM!D151+LT!D151+HOL!D151+GR!D151+SC!D151+GT!D151+IJ!D151</f>
        <v>0</v>
      </c>
      <c r="E150" s="92">
        <f>PR!E151+ART!E151+LH!E151+MY!E151+MT!E151+VC!E151+CF!E151+SS!E151+CA!F151+CM!E151+LT!E151+HOL!E151+GR!E151+SC!E151+GT!E151+IJ!E151</f>
        <v>0</v>
      </c>
      <c r="F150" s="92">
        <f>PR!F151+ART!F151+LH!F151+MY!F151+MT!F151+VC!F151+CF!F151+SS!F151+CA!G151+CM!F151+LT!F151+HOL!F151+GR!F151+SC!F151+GT!F151+IJ!F151</f>
        <v>0</v>
      </c>
      <c r="G150" s="92">
        <f>PR!G151+ART!G151+LH!G151+MY!G151+MT!G151+VC!G151+CF!G151+SS!G151+CA!H151+CM!G151+LT!G151+HOL!G151+GR!G151+SC!G151+GT!G151+IJ!G151</f>
        <v>0</v>
      </c>
      <c r="H150" s="92">
        <f>PR!H151+ART!H151+LH!H151+MY!H151+MT!H151+VC!H151+CF!H151+SS!H151+CA!I151+CM!H151+LT!H151+HOL!H151+GR!H151+SC!H151+GT!H151+IJ!H151</f>
        <v>16</v>
      </c>
      <c r="I150" s="92">
        <f>PR!I151+ART!I151+LH!I151+MY!I151+MT!I151+VC!I151+CF!I151+SS!I151+CA!J151+CM!I151+LT!I151+HOL!I151+GR!I151+SC!I151+GT!I151+IJ!I151</f>
        <v>0</v>
      </c>
      <c r="J150" s="92">
        <f>PR!J151+ART!J151+LH!J151+MY!J151+MT!J151+VC!J151+CF!J151+SS!J151+CA!K151+CM!J151+LT!J151+HOL!J151+GR!J151+SC!J151+GT!J151+IJ!J151</f>
        <v>9</v>
      </c>
      <c r="K150" s="92">
        <f>PR!K151+ART!K151+LH!K151+MY!K151+MT!K151+VC!K151+CF!K151+SS!K151+CA!L151+CM!K151+LT!K151+HOL!K151+GR!K151+SC!K151+GT!K151+IJ!K151</f>
        <v>0</v>
      </c>
      <c r="L150" s="92">
        <f>PR!L151+ART!L151+LH!L151+MY!L151+MT!L151+VC!L151+CF!L151+SS!L151+CA!M151+CM!L151+LT!L151+HOL!L151+GR!L151+SC!L151+GT!L151+IJ!L151</f>
        <v>0</v>
      </c>
      <c r="M150" s="92">
        <f>PR!M151+ART!M151+LH!M151+MY!M151+MT!M151+VC!M151+CF!M151+SS!M151+CA!N151+CM!M151+LT!M151+HOL!M151+GR!M151+SC!M151+GT!M151+IJ!M151</f>
        <v>0</v>
      </c>
      <c r="N150" s="93">
        <f>PR!N151+ART!N151+LH!N151+MY!N151+MT!N151+VC!N151+CF!N151+SS!N151+CA!O151+CM!N151+LT!N151+HOL!N151+GR!N151+SC!N151+GT!N151+IJ!N151</f>
        <v>0</v>
      </c>
      <c r="O150" s="13">
        <f t="shared" si="37"/>
        <v>375</v>
      </c>
    </row>
    <row r="151" spans="1:15" x14ac:dyDescent="0.25">
      <c r="A151" s="39" t="s">
        <v>445</v>
      </c>
      <c r="B151" s="13">
        <f t="shared" si="36"/>
        <v>475</v>
      </c>
      <c r="C151" s="59">
        <f>PR!C152+ART!C152+LH!C152+MY!C152+MT!C152+VC!C152+CF!C152+SS!C152+CA!C152+CM!C152+LT!C152+HOL!C152+GR!C152+SC!C152+GT!C152+IJ!C152</f>
        <v>445</v>
      </c>
      <c r="D151" s="92">
        <f>PR!D152+ART!D152+LH!D152+MY!D152+MT!D152+VC!D152+CF!D152+SS!D152+CA!E152+CM!D152+LT!D152+HOL!D152+GR!D152+SC!D152+GT!D152+IJ!D152</f>
        <v>0</v>
      </c>
      <c r="E151" s="92">
        <f>PR!E152+ART!E152+LH!E152+MY!E152+MT!E152+VC!E152+CF!E152+SS!E152+CA!F152+CM!E152+LT!E152+HOL!E152+GR!E152+SC!E152+GT!E152+IJ!E152</f>
        <v>0</v>
      </c>
      <c r="F151" s="92">
        <f>PR!F152+ART!F152+LH!F152+MY!F152+MT!F152+VC!F152+CF!F152+SS!F152+CA!G152+CM!F152+LT!F152+HOL!F152+GR!F152+SC!F152+GT!F152+IJ!F152</f>
        <v>0</v>
      </c>
      <c r="G151" s="92">
        <f>PR!G152+ART!G152+LH!G152+MY!G152+MT!G152+VC!G152+CF!G152+SS!G152+CA!H152+CM!G152+LT!G152+HOL!G152+GR!G152+SC!G152+GT!G152+IJ!G152</f>
        <v>0</v>
      </c>
      <c r="H151" s="92">
        <f>PR!H152+ART!H152+LH!H152+MY!H152+MT!H152+VC!H152+CF!H152+SS!H152+CA!I152+CM!H152+LT!H152+HOL!H152+GR!H152+SC!H152+GT!H152+IJ!H152</f>
        <v>20</v>
      </c>
      <c r="I151" s="92">
        <f>PR!I152+ART!I152+LH!I152+MY!I152+MT!I152+VC!I152+CF!I152+SS!I152+CA!J152+CM!I152+LT!I152+HOL!I152+GR!I152+SC!I152+GT!I152+IJ!I152</f>
        <v>0</v>
      </c>
      <c r="J151" s="92">
        <f>PR!J152+ART!J152+LH!J152+MY!J152+MT!J152+VC!J152+CF!J152+SS!J152+CA!K152+CM!J152+LT!J152+HOL!J152+GR!J152+SC!J152+GT!J152+IJ!J152</f>
        <v>10</v>
      </c>
      <c r="K151" s="92">
        <f>PR!K152+ART!K152+LH!K152+MY!K152+MT!K152+VC!K152+CF!K152+SS!K152+CA!L152+CM!K152+LT!K152+HOL!K152+GR!K152+SC!K152+GT!K152+IJ!K152</f>
        <v>0</v>
      </c>
      <c r="L151" s="92">
        <f>PR!L152+ART!L152+LH!L152+MY!L152+MT!L152+VC!L152+CF!L152+SS!L152+CA!M152+CM!L152+LT!L152+HOL!L152+GR!L152+SC!L152+GT!L152+IJ!L152</f>
        <v>0</v>
      </c>
      <c r="M151" s="92">
        <f>PR!M152+ART!M152+LH!M152+MY!M152+MT!M152+VC!M152+CF!M152+SS!M152+CA!N152+CM!M152+LT!M152+HOL!M152+GR!M152+SC!M152+GT!M152+IJ!M152</f>
        <v>0</v>
      </c>
      <c r="N151" s="93">
        <f>PR!N152+ART!N152+LH!N152+MY!N152+MT!N152+VC!N152+CF!N152+SS!N152+CA!O152+CM!N152+LT!N152+HOL!N152+GR!N152+SC!N152+GT!N152+IJ!N152</f>
        <v>0</v>
      </c>
      <c r="O151" s="13">
        <f t="shared" si="37"/>
        <v>475</v>
      </c>
    </row>
    <row r="152" spans="1:15" x14ac:dyDescent="0.25">
      <c r="A152" s="39" t="s">
        <v>446</v>
      </c>
      <c r="B152" s="13">
        <f t="shared" si="36"/>
        <v>450</v>
      </c>
      <c r="C152" s="59">
        <f>PR!C153+ART!C153+LH!C153+MY!C153+MT!C153+VC!C153+CF!C153+SS!C153+CA!C153+CM!C153+LT!C153+HOL!C153+GR!C153+SC!C153+GT!C153+IJ!C153</f>
        <v>426</v>
      </c>
      <c r="D152" s="92">
        <f>PR!D153+ART!D153+LH!D153+MY!D153+MT!D153+VC!D153+CF!D153+SS!D153+CA!E153+CM!D153+LT!D153+HOL!D153+GR!D153+SC!D153+GT!D153+IJ!D153</f>
        <v>0</v>
      </c>
      <c r="E152" s="92">
        <f>PR!E153+ART!E153+LH!E153+MY!E153+MT!E153+VC!E153+CF!E153+SS!E153+CA!F153+CM!E153+LT!E153+HOL!E153+GR!E153+SC!E153+GT!E153+IJ!E153</f>
        <v>0</v>
      </c>
      <c r="F152" s="92">
        <f>PR!F153+ART!F153+LH!F153+MY!F153+MT!F153+VC!F153+CF!F153+SS!F153+CA!G153+CM!F153+LT!F153+HOL!F153+GR!F153+SC!F153+GT!F153+IJ!F153</f>
        <v>0</v>
      </c>
      <c r="G152" s="92">
        <f>PR!G153+ART!G153+LH!G153+MY!G153+MT!G153+VC!G153+CF!G153+SS!G153+CA!H153+CM!G153+LT!G153+HOL!G153+GR!G153+SC!G153+GT!G153+IJ!G153</f>
        <v>0</v>
      </c>
      <c r="H152" s="92">
        <f>PR!H153+ART!H153+LH!H153+MY!H153+MT!H153+VC!H153+CF!H153+SS!H153+CA!I153+CM!H153+LT!H153+HOL!H153+GR!H153+SC!H153+GT!H153+IJ!H153</f>
        <v>17</v>
      </c>
      <c r="I152" s="92">
        <f>PR!I153+ART!I153+LH!I153+MY!I153+MT!I153+VC!I153+CF!I153+SS!I153+CA!J153+CM!I153+LT!I153+HOL!I153+GR!I153+SC!I153+GT!I153+IJ!I153</f>
        <v>0</v>
      </c>
      <c r="J152" s="92">
        <f>PR!J153+ART!J153+LH!J153+MY!J153+MT!J153+VC!J153+CF!J153+SS!J153+CA!K153+CM!J153+LT!J153+HOL!J153+GR!J153+SC!J153+GT!J153+IJ!J153</f>
        <v>7</v>
      </c>
      <c r="K152" s="92">
        <f>PR!K153+ART!K153+LH!K153+MY!K153+MT!K153+VC!K153+CF!K153+SS!K153+CA!L153+CM!K153+LT!K153+HOL!K153+GR!K153+SC!K153+GT!K153+IJ!K153</f>
        <v>0</v>
      </c>
      <c r="L152" s="92">
        <f>PR!L153+ART!L153+LH!L153+MY!L153+MT!L153+VC!L153+CF!L153+SS!L153+CA!M153+CM!L153+LT!L153+HOL!L153+GR!L153+SC!L153+GT!L153+IJ!L153</f>
        <v>0</v>
      </c>
      <c r="M152" s="92">
        <f>PR!M153+ART!M153+LH!M153+MY!M153+MT!M153+VC!M153+CF!M153+SS!M153+CA!N153+CM!M153+LT!M153+HOL!M153+GR!M153+SC!M153+GT!M153+IJ!M153</f>
        <v>0</v>
      </c>
      <c r="N152" s="93">
        <f>PR!N153+ART!N153+LH!N153+MY!N153+MT!N153+VC!N153+CF!N153+SS!N153+CA!O153+CM!N153+LT!N153+HOL!N153+GR!N153+SC!N153+GT!N153+IJ!N153</f>
        <v>0</v>
      </c>
      <c r="O152" s="13">
        <f t="shared" si="37"/>
        <v>450</v>
      </c>
    </row>
    <row r="153" spans="1:15" x14ac:dyDescent="0.25">
      <c r="A153" s="39" t="s">
        <v>447</v>
      </c>
      <c r="B153" s="13">
        <f t="shared" si="36"/>
        <v>475</v>
      </c>
      <c r="C153" s="59">
        <f>PR!C154+ART!C154+LH!C154+MY!C154+MT!C154+VC!C154+CF!C154+SS!C154+CA!C154+CM!C154+LT!C154+HOL!C154+GR!C154+SC!C154+GT!C154+IJ!C154</f>
        <v>447</v>
      </c>
      <c r="D153" s="92">
        <f>PR!D154+ART!D154+LH!D154+MY!D154+MT!D154+VC!D154+CF!D154+SS!D154+CA!E154+CM!D154+LT!D154+HOL!D154+GR!D154+SC!D154+GT!D154+IJ!D154</f>
        <v>0</v>
      </c>
      <c r="E153" s="92">
        <f>PR!E154+ART!E154+LH!E154+MY!E154+MT!E154+VC!E154+CF!E154+SS!E154+CA!F154+CM!E154+LT!E154+HOL!E154+GR!E154+SC!E154+GT!E154+IJ!E154</f>
        <v>0</v>
      </c>
      <c r="F153" s="92">
        <f>PR!F154+ART!F154+LH!F154+MY!F154+MT!F154+VC!F154+CF!F154+SS!F154+CA!G154+CM!F154+LT!F154+HOL!F154+GR!F154+SC!F154+GT!F154+IJ!F154</f>
        <v>0</v>
      </c>
      <c r="G153" s="92">
        <f>PR!G154+ART!G154+LH!G154+MY!G154+MT!G154+VC!G154+CF!G154+SS!G154+CA!H154+CM!G154+LT!G154+HOL!G154+GR!G154+SC!G154+GT!G154+IJ!G154</f>
        <v>0</v>
      </c>
      <c r="H153" s="92">
        <f>PR!H154+ART!H154+LH!H154+MY!H154+MT!H154+VC!H154+CF!H154+SS!H154+CA!I154+CM!H154+LT!H154+HOL!H154+GR!H154+SC!H154+GT!H154+IJ!H154</f>
        <v>18</v>
      </c>
      <c r="I153" s="92">
        <f>PR!I154+ART!I154+LH!I154+MY!I154+MT!I154+VC!I154+CF!I154+SS!I154+CA!J154+CM!I154+LT!I154+HOL!I154+GR!I154+SC!I154+GT!I154+IJ!I154</f>
        <v>0</v>
      </c>
      <c r="J153" s="92">
        <f>PR!J154+ART!J154+LH!J154+MY!J154+MT!J154+VC!J154+CF!J154+SS!J154+CA!K154+CM!J154+LT!J154+HOL!J154+GR!J154+SC!J154+GT!J154+IJ!J154</f>
        <v>10</v>
      </c>
      <c r="K153" s="92">
        <f>PR!K154+ART!K154+LH!K154+MY!K154+MT!K154+VC!K154+CF!K154+SS!K154+CA!L154+CM!K154+LT!K154+HOL!K154+GR!K154+SC!K154+GT!K154+IJ!K154</f>
        <v>0</v>
      </c>
      <c r="L153" s="92">
        <f>PR!L154+ART!L154+LH!L154+MY!L154+MT!L154+VC!L154+CF!L154+SS!L154+CA!M154+CM!L154+LT!L154+HOL!L154+GR!L154+SC!L154+GT!L154+IJ!L154</f>
        <v>0</v>
      </c>
      <c r="M153" s="92">
        <f>PR!M154+ART!M154+LH!M154+MY!M154+MT!M154+VC!M154+CF!M154+SS!M154+CA!N154+CM!M154+LT!M154+HOL!M154+GR!M154+SC!M154+GT!M154+IJ!M154</f>
        <v>0</v>
      </c>
      <c r="N153" s="93">
        <f>PR!N154+ART!N154+LH!N154+MY!N154+MT!N154+VC!N154+CF!N154+SS!N154+CA!O154+CM!N154+LT!N154+HOL!N154+GR!N154+SC!N154+GT!N154+IJ!N154</f>
        <v>0</v>
      </c>
      <c r="O153" s="13">
        <f t="shared" si="37"/>
        <v>475</v>
      </c>
    </row>
    <row r="154" spans="1:15" ht="15.75" customHeight="1" x14ac:dyDescent="0.25">
      <c r="A154" s="39" t="s">
        <v>448</v>
      </c>
      <c r="B154" s="13">
        <f t="shared" si="36"/>
        <v>40</v>
      </c>
      <c r="C154" s="59">
        <f>PR!C155+ART!C155+LH!C155+MY!C155+MT!C155+VC!C155+CF!C155+SS!C155+CA!C155+CM!C155+LT!C155+HOL!C155+GR!C155+SC!C155+GT!C155+IJ!C155</f>
        <v>37</v>
      </c>
      <c r="D154" s="92">
        <f>PR!D155+ART!D155+LH!D155+MY!D155+MT!D155+VC!D155+CF!D155+SS!D155+CA!E155+CM!D155+LT!D155+HOL!D155+GR!D155+SC!D155+GT!D155+IJ!D155</f>
        <v>0</v>
      </c>
      <c r="E154" s="92">
        <f>PR!E155+ART!E155+LH!E155+MY!E155+MT!E155+VC!E155+CF!E155+SS!E155+CA!F155+CM!E155+LT!E155+HOL!E155+GR!E155+SC!E155+GT!E155+IJ!E155</f>
        <v>0</v>
      </c>
      <c r="F154" s="92">
        <f>PR!F155+ART!F155+LH!F155+MY!F155+MT!F155+VC!F155+CF!F155+SS!F155+CA!G155+CM!F155+LT!F155+HOL!F155+GR!F155+SC!F155+GT!F155+IJ!F155</f>
        <v>0</v>
      </c>
      <c r="G154" s="92">
        <f>PR!G155+ART!G155+LH!G155+MY!G155+MT!G155+VC!G155+CF!G155+SS!G155+CA!H155+CM!G155+LT!G155+HOL!G155+GR!G155+SC!G155+GT!G155+IJ!G155</f>
        <v>0</v>
      </c>
      <c r="H154" s="92">
        <f>PR!H155+ART!H155+LH!H155+MY!H155+MT!H155+VC!H155+CF!H155+SS!H155+CA!I155+CM!H155+LT!H155+HOL!H155+GR!H155+SC!H155+GT!H155+IJ!H155</f>
        <v>3</v>
      </c>
      <c r="I154" s="92">
        <f>PR!I155+ART!I155+LH!I155+MY!I155+MT!I155+VC!I155+CF!I155+SS!I155+CA!J155+CM!I155+LT!I155+HOL!I155+GR!I155+SC!I155+GT!I155+IJ!I155</f>
        <v>0</v>
      </c>
      <c r="J154" s="92">
        <f>PR!J155+ART!J155+LH!J155+MY!J155+MT!J155+VC!J155+CF!J155+SS!J155+CA!K155+CM!J155+LT!J155+HOL!J155+GR!J155+SC!J155+GT!J155+IJ!J155</f>
        <v>0</v>
      </c>
      <c r="K154" s="92">
        <f>PR!K155+ART!K155+LH!K155+MY!K155+MT!K155+VC!K155+CF!K155+SS!K155+CA!L155+CM!K155+LT!K155+HOL!K155+GR!K155+SC!K155+GT!K155+IJ!K155</f>
        <v>0</v>
      </c>
      <c r="L154" s="92">
        <f>PR!L155+ART!L155+LH!L155+MY!L155+MT!L155+VC!L155+CF!L155+SS!L155+CA!M155+CM!L155+LT!L155+HOL!L155+GR!L155+SC!L155+GT!L155+IJ!L155</f>
        <v>0</v>
      </c>
      <c r="M154" s="92">
        <f>PR!M155+ART!M155+LH!M155+MY!M155+MT!M155+VC!M155+CF!M155+SS!M155+CA!N155+CM!M155+LT!M155+HOL!M155+GR!M155+SC!M155+GT!M155+IJ!M155</f>
        <v>0</v>
      </c>
      <c r="N154" s="93">
        <f>PR!N155+ART!N155+LH!N155+MY!N155+MT!N155+VC!N155+CF!N155+SS!N155+CA!O155+CM!N155+LT!N155+HOL!N155+GR!N155+SC!N155+GT!N155+IJ!N155</f>
        <v>0</v>
      </c>
      <c r="O154" s="13">
        <f t="shared" si="37"/>
        <v>40</v>
      </c>
    </row>
    <row r="155" spans="1:15" ht="15.75" customHeight="1" x14ac:dyDescent="0.25">
      <c r="A155" s="39" t="s">
        <v>449</v>
      </c>
      <c r="B155" s="13">
        <f t="shared" si="36"/>
        <v>320</v>
      </c>
      <c r="C155" s="59">
        <f>PR!C156+ART!C156+LH!C156+MY!C156+MT!C156+VC!C156+CF!C156+SS!C156+CA!C156+CM!C156+LT!C156+HOL!C156+GR!C156+SC!C156+GT!C156+IJ!C156</f>
        <v>302</v>
      </c>
      <c r="D155" s="92">
        <f>PR!D156+ART!D156+LH!D156+MY!D156+MT!D156+VC!D156+CF!D156+SS!D156+CA!E156+CM!D156+LT!D156+HOL!D156+GR!D156+SC!D156+GT!D156+IJ!D156</f>
        <v>0</v>
      </c>
      <c r="E155" s="92">
        <f>PR!E156+ART!E156+LH!E156+MY!E156+MT!E156+VC!E156+CF!E156+SS!E156+CA!F156+CM!E156+LT!E156+HOL!E156+GR!E156+SC!E156+GT!E156+IJ!E156</f>
        <v>0</v>
      </c>
      <c r="F155" s="92">
        <f>PR!F156+ART!F156+LH!F156+MY!F156+MT!F156+VC!F156+CF!F156+SS!F156+CA!G156+CM!F156+LT!F156+HOL!F156+GR!F156+SC!F156+GT!F156+IJ!F156</f>
        <v>0</v>
      </c>
      <c r="G155" s="92">
        <f>PR!G156+ART!G156+LH!G156+MY!G156+MT!G156+VC!G156+CF!G156+SS!G156+CA!H156+CM!G156+LT!G156+HOL!G156+GR!G156+SC!G156+GT!G156+IJ!G156</f>
        <v>0</v>
      </c>
      <c r="H155" s="92">
        <f>PR!H156+ART!H156+LH!H156+MY!H156+MT!H156+VC!H156+CF!H156+SS!H156+CA!I156+CM!H156+LT!H156+HOL!H156+GR!H156+SC!H156+GT!H156+IJ!H156</f>
        <v>18</v>
      </c>
      <c r="I155" s="92">
        <f>PR!I156+ART!I156+LH!I156+MY!I156+MT!I156+VC!I156+CF!I156+SS!I156+CA!J156+CM!I156+LT!I156+HOL!I156+GR!I156+SC!I156+GT!I156+IJ!I156</f>
        <v>0</v>
      </c>
      <c r="J155" s="92">
        <f>PR!J156+ART!J156+LH!J156+MY!J156+MT!J156+VC!J156+CF!J156+SS!J156+CA!K156+CM!J156+LT!J156+HOL!J156+GR!J156+SC!J156+GT!J156+IJ!J156</f>
        <v>0</v>
      </c>
      <c r="K155" s="92">
        <f>PR!K156+ART!K156+LH!K156+MY!K156+MT!K156+VC!K156+CF!K156+SS!K156+CA!L156+CM!K156+LT!K156+HOL!K156+GR!K156+SC!K156+GT!K156+IJ!K156</f>
        <v>0</v>
      </c>
      <c r="L155" s="92">
        <f>PR!L156+ART!L156+LH!L156+MY!L156+MT!L156+VC!L156+CF!L156+SS!L156+CA!M156+CM!L156+LT!L156+HOL!L156+GR!L156+SC!L156+GT!L156+IJ!L156</f>
        <v>0</v>
      </c>
      <c r="M155" s="92">
        <f>PR!M156+ART!M156+LH!M156+MY!M156+MT!M156+VC!M156+CF!M156+SS!M156+CA!N156+CM!M156+LT!M156+HOL!M156+GR!M156+SC!M156+GT!M156+IJ!M156</f>
        <v>0</v>
      </c>
      <c r="N155" s="93">
        <f>PR!N156+ART!N156+LH!N156+MY!N156+MT!N156+VC!N156+CF!N156+SS!N156+CA!O156+CM!N156+LT!N156+HOL!N156+GR!N156+SC!N156+GT!N156+IJ!N156</f>
        <v>0</v>
      </c>
      <c r="O155" s="13">
        <f t="shared" si="37"/>
        <v>320</v>
      </c>
    </row>
    <row r="156" spans="1:15" ht="15.75" customHeight="1" x14ac:dyDescent="0.25">
      <c r="A156" s="39" t="s">
        <v>473</v>
      </c>
      <c r="B156" s="13">
        <f t="shared" si="36"/>
        <v>282</v>
      </c>
      <c r="C156" s="59">
        <f>PR!C157+ART!C157+LH!C157+MY!C157+MT!C157+VC!C157+CF!C157+SS!C157+CA!C157+CM!C157+LT!C157+HOL!C157+GR!C157+SC!C157+GT!C157+IJ!C157</f>
        <v>259</v>
      </c>
      <c r="D156" s="92">
        <f>PR!D157+ART!D157+LH!D157+MY!D157+MT!D157+VC!D157+CF!D157+SS!D157+CA!E157+CM!D157+LT!D157+HOL!D157+GR!D157+SC!D157+GT!D157+IJ!D157</f>
        <v>0</v>
      </c>
      <c r="E156" s="92">
        <f>PR!E157+ART!E157+LH!E157+MY!E157+MT!E157+VC!E157+CF!E157+SS!E157+CA!F157+CM!E157+LT!E157+HOL!E157+GR!E157+SC!E157+GT!E157+IJ!E157</f>
        <v>0</v>
      </c>
      <c r="F156" s="92">
        <f>PR!F157+ART!F157+LH!F157+MY!F157+MT!F157+VC!F157+CF!F157+SS!F157+CA!G157+CM!F157+LT!F157+HOL!F157+GR!F157+SC!F157+GT!F157+IJ!F157</f>
        <v>0</v>
      </c>
      <c r="G156" s="92">
        <f>PR!G157+ART!G157+LH!G157+MY!G157+MT!G157+VC!G157+CF!G157+SS!G157+CA!H157+CM!G157+LT!G157+HOL!G157+GR!G157+SC!G157+GT!G157+IJ!G157</f>
        <v>0</v>
      </c>
      <c r="H156" s="92">
        <f>PR!H157+ART!H157+LH!H157+MY!H157+MT!H157+VC!H157+CF!H157+SS!H157+CA!I157+CM!H157+LT!H157+HOL!H157+GR!H157+SC!H157+GT!H157+IJ!H157</f>
        <v>23</v>
      </c>
      <c r="I156" s="92">
        <f>PR!I157+ART!I157+LH!I157+MY!I157+MT!I157+VC!I157+CF!I157+SS!I157+CA!J157+CM!I157+LT!I157+HOL!I157+GR!I157+SC!I157+GT!I157+IJ!I157</f>
        <v>0</v>
      </c>
      <c r="J156" s="92">
        <f>PR!J157+ART!J157+LH!J157+MY!J157+MT!J157+VC!J157+CF!J157+SS!J157+CA!K157+CM!J157+LT!J157+HOL!J157+GR!J157+SC!J157+GT!J157+IJ!J157</f>
        <v>0</v>
      </c>
      <c r="K156" s="92">
        <f>PR!K157+ART!K157+LH!K157+MY!K157+MT!K157+VC!K157+CF!K157+SS!K157+CA!L157+CM!K157+LT!K157+HOL!K157+GR!K157+SC!K157+GT!K157+IJ!K157</f>
        <v>0</v>
      </c>
      <c r="L156" s="92">
        <f>PR!L157+ART!L157+LH!L157+MY!L157+MT!L157+VC!L157+CF!L157+SS!L157+CA!M157+CM!L157+LT!L157+HOL!L157+GR!L157+SC!L157+GT!L157+IJ!L157</f>
        <v>0</v>
      </c>
      <c r="M156" s="92">
        <f>PR!M157+ART!M157+LH!M157+MY!M157+MT!M157+VC!M157+CF!M157+SS!M157+CA!N157+CM!M157+LT!M157+HOL!M157+GR!M157+SC!M157+GT!M157+IJ!M157</f>
        <v>0</v>
      </c>
      <c r="N156" s="93">
        <f>PR!N157+ART!N157+LH!N157+MY!N157+MT!N157+VC!N157+CF!N157+SS!N157+CA!O157+CM!N157+LT!N157+HOL!N157+GR!N157+SC!N157+GT!N157+IJ!N157</f>
        <v>0</v>
      </c>
      <c r="O156" s="13">
        <f t="shared" si="37"/>
        <v>282</v>
      </c>
    </row>
    <row r="157" spans="1:15" ht="15.75" customHeight="1" x14ac:dyDescent="0.25">
      <c r="A157" s="39" t="s">
        <v>474</v>
      </c>
      <c r="B157" s="13">
        <f t="shared" si="36"/>
        <v>267</v>
      </c>
      <c r="C157" s="59">
        <f>PR!C158+ART!C158+LH!C158+MY!C158+MT!C158+VC!C158+CF!C158+SS!C158+CA!C158+CM!C158+LT!C158+HOL!C158+GR!C158+SC!C158+GT!C158+IJ!C158</f>
        <v>246</v>
      </c>
      <c r="D157" s="92">
        <f>PR!D158+ART!D158+LH!D158+MY!D158+MT!D158+VC!D158+CF!D158+SS!D158+CA!E158+CM!D158+LT!D158+HOL!D158+GR!D158+SC!D158+GT!D158+IJ!D158</f>
        <v>0</v>
      </c>
      <c r="E157" s="92">
        <f>PR!E158+ART!E158+LH!E158+MY!E158+MT!E158+VC!E158+CF!E158+SS!E158+CA!F158+CM!E158+LT!E158+HOL!E158+GR!E158+SC!E158+GT!E158+IJ!E158</f>
        <v>0</v>
      </c>
      <c r="F157" s="92">
        <f>PR!F158+ART!F158+LH!F158+MY!F158+MT!F158+VC!F158+CF!F158+SS!F158+CA!G158+CM!F158+LT!F158+HOL!F158+GR!F158+SC!F158+GT!F158+IJ!F158</f>
        <v>0</v>
      </c>
      <c r="G157" s="92">
        <f>PR!G158+ART!G158+LH!G158+MY!G158+MT!G158+VC!G158+CF!G158+SS!G158+CA!H158+CM!G158+LT!G158+HOL!G158+GR!G158+SC!G158+GT!G158+IJ!G158</f>
        <v>0</v>
      </c>
      <c r="H157" s="92">
        <f>PR!H158+ART!H158+LH!H158+MY!H158+MT!H158+VC!H158+CF!H158+SS!H158+CA!I158+CM!H158+LT!H158+HOL!H158+GR!H158+SC!H158+GT!H158+IJ!H158</f>
        <v>21</v>
      </c>
      <c r="I157" s="92">
        <f>PR!I158+ART!I158+LH!I158+MY!I158+MT!I158+VC!I158+CF!I158+SS!I158+CA!J158+CM!I158+LT!I158+HOL!I158+GR!I158+SC!I158+GT!I158+IJ!I158</f>
        <v>0</v>
      </c>
      <c r="J157" s="92">
        <f>PR!J158+ART!J158+LH!J158+MY!J158+MT!J158+VC!J158+CF!J158+SS!J158+CA!K158+CM!J158+LT!J158+HOL!J158+GR!J158+SC!J158+GT!J158+IJ!J158</f>
        <v>0</v>
      </c>
      <c r="K157" s="92">
        <f>PR!K158+ART!K158+LH!K158+MY!K158+MT!K158+VC!K158+CF!K158+SS!K158+CA!L158+CM!K158+LT!K158+HOL!K158+GR!K158+SC!K158+GT!K158+IJ!K158</f>
        <v>0</v>
      </c>
      <c r="L157" s="92">
        <f>PR!L158+ART!L158+LH!L158+MY!L158+MT!L158+VC!L158+CF!L158+SS!L158+CA!M158+CM!L158+LT!L158+HOL!L158+GR!L158+SC!L158+GT!L158+IJ!L158</f>
        <v>0</v>
      </c>
      <c r="M157" s="92">
        <f>PR!M158+ART!M158+LH!M158+MY!M158+MT!M158+VC!M158+CF!M158+SS!M158+CA!N158+CM!M158+LT!M158+HOL!M158+GR!M158+SC!M158+GT!M158+IJ!M158</f>
        <v>0</v>
      </c>
      <c r="N157" s="93">
        <f>PR!N158+ART!N158+LH!N158+MY!N158+MT!N158+VC!N158+CF!N158+SS!N158+CA!O158+CM!N158+LT!N158+HOL!N158+GR!N158+SC!N158+GT!N158+IJ!N158</f>
        <v>0</v>
      </c>
      <c r="O157" s="13">
        <f t="shared" si="37"/>
        <v>267</v>
      </c>
    </row>
    <row r="158" spans="1:15" ht="15.75" customHeight="1" x14ac:dyDescent="0.25">
      <c r="A158" s="39" t="s">
        <v>475</v>
      </c>
      <c r="B158" s="13">
        <f t="shared" si="36"/>
        <v>256</v>
      </c>
      <c r="C158" s="59">
        <f>PR!C159+ART!C159+LH!C159+MY!C159+MT!C159+VC!C159+CF!C159+SS!C159+CA!C159+CM!C159+LT!C159+HOL!C159+GR!C159+SC!C159+GT!C159+IJ!C159</f>
        <v>232</v>
      </c>
      <c r="D158" s="92">
        <f>PR!D159+ART!D159+LH!D159+MY!D159+MT!D159+VC!D159+CF!D159+SS!D159+CA!E159+CM!D159+LT!D159+HOL!D159+GR!D159+SC!D159+GT!D159+IJ!D159</f>
        <v>0</v>
      </c>
      <c r="E158" s="92">
        <f>PR!E159+ART!E159+LH!E159+MY!E159+MT!E159+VC!E159+CF!E159+SS!E159+CA!F159+CM!E159+LT!E159+HOL!E159+GR!E159+SC!E159+GT!E159+IJ!E159</f>
        <v>0</v>
      </c>
      <c r="F158" s="92">
        <f>PR!F159+ART!F159+LH!F159+MY!F159+MT!F159+VC!F159+CF!F159+SS!F159+CA!G159+CM!F159+LT!F159+HOL!F159+GR!F159+SC!F159+GT!F159+IJ!F159</f>
        <v>0</v>
      </c>
      <c r="G158" s="92">
        <f>PR!G159+ART!G159+LH!G159+MY!G159+MT!G159+VC!G159+CF!G159+SS!G159+CA!H159+CM!G159+LT!G159+HOL!G159+GR!G159+SC!G159+GT!G159+IJ!G159</f>
        <v>0</v>
      </c>
      <c r="H158" s="92">
        <f>PR!H159+ART!H159+LH!H159+MY!H159+MT!H159+VC!H159+CF!H159+SS!H159+CA!I159+CM!H159+LT!H159+HOL!H159+GR!H159+SC!H159+GT!H159+IJ!H159</f>
        <v>24</v>
      </c>
      <c r="I158" s="92">
        <f>PR!I159+ART!I159+LH!I159+MY!I159+MT!I159+VC!I159+CF!I159+SS!I159+CA!J159+CM!I159+LT!I159+HOL!I159+GR!I159+SC!I159+GT!I159+IJ!I159</f>
        <v>0</v>
      </c>
      <c r="J158" s="92">
        <f>PR!J159+ART!J159+LH!J159+MY!J159+MT!J159+VC!J159+CF!J159+SS!J159+CA!K159+CM!J159+LT!J159+HOL!J159+GR!J159+SC!J159+GT!J159+IJ!J159</f>
        <v>0</v>
      </c>
      <c r="K158" s="92">
        <f>PR!K159+ART!K159+LH!K159+MY!K159+MT!K159+VC!K159+CF!K159+SS!K159+CA!L159+CM!K159+LT!K159+HOL!K159+GR!K159+SC!K159+GT!K159+IJ!K159</f>
        <v>0</v>
      </c>
      <c r="L158" s="92">
        <f>PR!L159+ART!L159+LH!L159+MY!L159+MT!L159+VC!L159+CF!L159+SS!L159+CA!M159+CM!L159+LT!L159+HOL!L159+GR!L159+SC!L159+GT!L159+IJ!L159</f>
        <v>0</v>
      </c>
      <c r="M158" s="92">
        <f>PR!M159+ART!M159+LH!M159+MY!M159+MT!M159+VC!M159+CF!M159+SS!M159+CA!N159+CM!M159+LT!M159+HOL!M159+GR!M159+SC!M159+GT!M159+IJ!M159</f>
        <v>0</v>
      </c>
      <c r="N158" s="93">
        <f>PR!N159+ART!N159+LH!N159+MY!N159+MT!N159+VC!N159+CF!N159+SS!N159+CA!O159+CM!N159+LT!N159+HOL!N159+GR!N159+SC!N159+GT!N159+IJ!N159</f>
        <v>0</v>
      </c>
      <c r="O158" s="13">
        <f t="shared" si="37"/>
        <v>256</v>
      </c>
    </row>
    <row r="159" spans="1:15" ht="15.75" customHeight="1" x14ac:dyDescent="0.25">
      <c r="A159" s="39" t="s">
        <v>476</v>
      </c>
      <c r="B159" s="13">
        <f t="shared" si="36"/>
        <v>245</v>
      </c>
      <c r="C159" s="59">
        <f>PR!C160+ART!C160+LH!C160+MY!C160+MT!C160+VC!C160+CF!C160+SS!C160+CA!C160+CM!C160+LT!C160+HOL!C160+GR!C160+SC!C160+GT!C160+IJ!C160</f>
        <v>226</v>
      </c>
      <c r="D159" s="92">
        <f>PR!D160+ART!D160+LH!D160+MY!D160+MT!D160+VC!D160+CF!D160+SS!D160+CA!E160+CM!D160+LT!D160+HOL!D160+GR!D160+SC!D160+GT!D160+IJ!D160</f>
        <v>0</v>
      </c>
      <c r="E159" s="92">
        <f>PR!E160+ART!E160+LH!E160+MY!E160+MT!E160+VC!E160+CF!E160+SS!E160+CA!F160+CM!E160+LT!E160+HOL!E160+GR!E160+SC!E160+GT!E160+IJ!E160</f>
        <v>0</v>
      </c>
      <c r="F159" s="92">
        <f>PR!F160+ART!F160+LH!F160+MY!F160+MT!F160+VC!F160+CF!F160+SS!F160+CA!G160+CM!F160+LT!F160+HOL!F160+GR!F160+SC!F160+GT!F160+IJ!F160</f>
        <v>0</v>
      </c>
      <c r="G159" s="92">
        <f>PR!G160+ART!G160+LH!G160+MY!G160+MT!G160+VC!G160+CF!G160+SS!G160+CA!H160+CM!G160+LT!G160+HOL!G160+GR!G160+SC!G160+GT!G160+IJ!G160</f>
        <v>0</v>
      </c>
      <c r="H159" s="92">
        <f>PR!H160+ART!H160+LH!H160+MY!H160+MT!H160+VC!H160+CF!H160+SS!H160+CA!I160+CM!H160+LT!H160+HOL!H160+GR!H160+SC!H160+GT!H160+IJ!H160</f>
        <v>19</v>
      </c>
      <c r="I159" s="92">
        <f>PR!I160+ART!I160+LH!I160+MY!I160+MT!I160+VC!I160+CF!I160+SS!I160+CA!J160+CM!I160+LT!I160+HOL!I160+GR!I160+SC!I160+GT!I160+IJ!I160</f>
        <v>0</v>
      </c>
      <c r="J159" s="92">
        <f>PR!J160+ART!J160+LH!J160+MY!J160+MT!J160+VC!J160+CF!J160+SS!J160+CA!K160+CM!J160+LT!J160+HOL!J160+GR!J160+SC!J160+GT!J160+IJ!J160</f>
        <v>0</v>
      </c>
      <c r="K159" s="92">
        <f>PR!K160+ART!K160+LH!K160+MY!K160+MT!K160+VC!K160+CF!K160+SS!K160+CA!L160+CM!K160+LT!K160+HOL!K160+GR!K160+SC!K160+GT!K160+IJ!K160</f>
        <v>0</v>
      </c>
      <c r="L159" s="92">
        <f>PR!L160+ART!L160+LH!L160+MY!L160+MT!L160+VC!L160+CF!L160+SS!L160+CA!M160+CM!L160+LT!L160+HOL!L160+GR!L160+SC!L160+GT!L160+IJ!L160</f>
        <v>0</v>
      </c>
      <c r="M159" s="92">
        <f>PR!M160+ART!M160+LH!M160+MY!M160+MT!M160+VC!M160+CF!M160+SS!M160+CA!N160+CM!M160+LT!M160+HOL!M160+GR!M160+SC!M160+GT!M160+IJ!M160</f>
        <v>0</v>
      </c>
      <c r="N159" s="93">
        <f>PR!N160+ART!N160+LH!N160+MY!N160+MT!N160+VC!N160+CF!N160+SS!N160+CA!O160+CM!N160+LT!N160+HOL!N160+GR!N160+SC!N160+GT!N160+IJ!N160</f>
        <v>0</v>
      </c>
      <c r="O159" s="13">
        <f t="shared" si="37"/>
        <v>245</v>
      </c>
    </row>
    <row r="160" spans="1:15" ht="15.75" customHeight="1" x14ac:dyDescent="0.25">
      <c r="A160" s="39" t="s">
        <v>477</v>
      </c>
      <c r="B160" s="13">
        <f t="shared" si="36"/>
        <v>190</v>
      </c>
      <c r="C160" s="59">
        <f>PR!C161+ART!C161+LH!C161+MY!C161+MT!C161+VC!C161+CF!C161+SS!C161+CA!C161+CM!C161+LT!C161+HOL!C161+GR!C161+SC!C161+GT!C161+IJ!C161</f>
        <v>169</v>
      </c>
      <c r="D160" s="92">
        <f>PR!D161+ART!D161+LH!D161+MY!D161+MT!D161+VC!D161+CF!D161+SS!D161+CA!E161+CM!D161+LT!D161+HOL!D161+GR!D161+SC!D161+GT!D161+IJ!D161</f>
        <v>0</v>
      </c>
      <c r="E160" s="92">
        <f>PR!E161+ART!E161+LH!E161+MY!E161+MT!E161+VC!E161+CF!E161+SS!E161+CA!F161+CM!E161+LT!E161+HOL!E161+GR!E161+SC!E161+GT!E161+IJ!E161</f>
        <v>0</v>
      </c>
      <c r="F160" s="92">
        <f>PR!F161+ART!F161+LH!F161+MY!F161+MT!F161+VC!F161+CF!F161+SS!F161+CA!G161+CM!F161+LT!F161+HOL!F161+GR!F161+SC!F161+GT!F161+IJ!F161</f>
        <v>0</v>
      </c>
      <c r="G160" s="92">
        <f>PR!G161+ART!G161+LH!G161+MY!G161+MT!G161+VC!G161+CF!G161+SS!G161+CA!H161+CM!G161+LT!G161+HOL!G161+GR!G161+SC!G161+GT!G161+IJ!G161</f>
        <v>0</v>
      </c>
      <c r="H160" s="92">
        <f>PR!H161+ART!H161+LH!H161+MY!H161+MT!H161+VC!H161+CF!H161+SS!H161+CA!I161+CM!H161+LT!H161+HOL!H161+GR!H161+SC!H161+GT!H161+IJ!H161</f>
        <v>21</v>
      </c>
      <c r="I160" s="92">
        <f>PR!I161+ART!I161+LH!I161+MY!I161+MT!I161+VC!I161+CF!I161+SS!I161+CA!J161+CM!I161+LT!I161+HOL!I161+GR!I161+SC!I161+GT!I161+IJ!I161</f>
        <v>0</v>
      </c>
      <c r="J160" s="92">
        <f>PR!J161+ART!J161+LH!J161+MY!J161+MT!J161+VC!J161+CF!J161+SS!J161+CA!K161+CM!J161+LT!J161+HOL!J161+GR!J161+SC!J161+GT!J161+IJ!J161</f>
        <v>0</v>
      </c>
      <c r="K160" s="92">
        <f>PR!K161+ART!K161+LH!K161+MY!K161+MT!K161+VC!K161+CF!K161+SS!K161+CA!L161+CM!K161+LT!K161+HOL!K161+GR!K161+SC!K161+GT!K161+IJ!K161</f>
        <v>0</v>
      </c>
      <c r="L160" s="92">
        <f>PR!L161+ART!L161+LH!L161+MY!L161+MT!L161+VC!L161+CF!L161+SS!L161+CA!M161+CM!L161+LT!L161+HOL!L161+GR!L161+SC!L161+GT!L161+IJ!L161</f>
        <v>0</v>
      </c>
      <c r="M160" s="92">
        <f>PR!M161+ART!M161+LH!M161+MY!M161+MT!M161+VC!M161+CF!M161+SS!M161+CA!N161+CM!M161+LT!M161+HOL!M161+GR!M161+SC!M161+GT!M161+IJ!M161</f>
        <v>0</v>
      </c>
      <c r="N160" s="93">
        <f>PR!N161+ART!N161+LH!N161+MY!N161+MT!N161+VC!N161+CF!N161+SS!N161+CA!O161+CM!N161+LT!N161+HOL!N161+GR!N161+SC!N161+GT!N161+IJ!N161</f>
        <v>0</v>
      </c>
      <c r="O160" s="13">
        <f t="shared" si="37"/>
        <v>190</v>
      </c>
    </row>
    <row r="161" spans="1:15" ht="15" customHeight="1" x14ac:dyDescent="0.25">
      <c r="A161" s="45" t="s">
        <v>478</v>
      </c>
      <c r="B161" s="13">
        <f t="shared" si="36"/>
        <v>217</v>
      </c>
      <c r="C161" s="59">
        <f>PR!C162+ART!C162+LH!C162+MY!C162+MT!C162+VC!C162+CF!C162+SS!C162+CA!C162+CM!C162+LT!C162+HOL!C162+GR!C162+SC!C162+GT!C162+IJ!C162</f>
        <v>193</v>
      </c>
      <c r="D161" s="92">
        <f>PR!D162+ART!D162+LH!D162+MY!D162+MT!D162+VC!D162+CF!D162+SS!D162+CA!E162+CM!D162+LT!D162+HOL!D162+GR!D162+SC!D162+GT!D162+IJ!D162</f>
        <v>0</v>
      </c>
      <c r="E161" s="92">
        <f>PR!E162+ART!E162+LH!E162+MY!E162+MT!E162+VC!E162+CF!E162+SS!E162+CA!F162+CM!E162+LT!E162+HOL!E162+GR!E162+SC!E162+GT!E162+IJ!E162</f>
        <v>0</v>
      </c>
      <c r="F161" s="92">
        <f>PR!F162+ART!F162+LH!F162+MY!F162+MT!F162+VC!F162+CF!F162+SS!F162+CA!G162+CM!F162+LT!F162+HOL!F162+GR!F162+SC!F162+GT!F162+IJ!F162</f>
        <v>0</v>
      </c>
      <c r="G161" s="92">
        <f>PR!G162+ART!G162+LH!G162+MY!G162+MT!G162+VC!G162+CF!G162+SS!G162+CA!H162+CM!G162+LT!G162+HOL!G162+GR!G162+SC!G162+GT!G162+IJ!G162</f>
        <v>0</v>
      </c>
      <c r="H161" s="92">
        <f>PR!H162+ART!H162+LH!H162+MY!H162+MT!H162+VC!H162+CF!H162+SS!H162+CA!I162+CM!H162+LT!H162+HOL!H162+GR!H162+SC!H162+GT!H162+IJ!H162</f>
        <v>24</v>
      </c>
      <c r="I161" s="92">
        <f>PR!I162+ART!I162+LH!I162+MY!I162+MT!I162+VC!I162+CF!I162+SS!I162+CA!J162+CM!I162+LT!I162+HOL!I162+GR!I162+SC!I162+GT!I162+IJ!I162</f>
        <v>0</v>
      </c>
      <c r="J161" s="92">
        <f>PR!J162+ART!J162+LH!J162+MY!J162+MT!J162+VC!J162+CF!J162+SS!J162+CA!K162+CM!J162+LT!J162+HOL!J162+GR!J162+SC!J162+GT!J162+IJ!J162</f>
        <v>0</v>
      </c>
      <c r="K161" s="92">
        <f>PR!K162+ART!K162+LH!K162+MY!K162+MT!K162+VC!K162+CF!K162+SS!K162+CA!L162+CM!K162+LT!K162+HOL!K162+GR!K162+SC!K162+GT!K162+IJ!K162</f>
        <v>0</v>
      </c>
      <c r="L161" s="92">
        <f>PR!L162+ART!L162+LH!L162+MY!L162+MT!L162+VC!L162+CF!L162+SS!L162+CA!M162+CM!L162+LT!L162+HOL!L162+GR!L162+SC!L162+GT!L162+IJ!L162</f>
        <v>0</v>
      </c>
      <c r="M161" s="92">
        <f>PR!M162+ART!M162+LH!M162+MY!M162+MT!M162+VC!M162+CF!M162+SS!M162+CA!N162+CM!M162+LT!M162+HOL!M162+GR!M162+SC!M162+GT!M162+IJ!M162</f>
        <v>0</v>
      </c>
      <c r="N161" s="93">
        <f>PR!N162+ART!N162+LH!N162+MY!N162+MT!N162+VC!N162+CF!N162+SS!N162+CA!O162+CM!N162+LT!N162+HOL!N162+GR!N162+SC!N162+GT!N162+IJ!N162</f>
        <v>0</v>
      </c>
      <c r="O161" s="13">
        <f t="shared" si="37"/>
        <v>217</v>
      </c>
    </row>
    <row r="162" spans="1:15" ht="15" customHeight="1" x14ac:dyDescent="0.25">
      <c r="A162" s="45" t="s">
        <v>479</v>
      </c>
      <c r="B162" s="13">
        <f t="shared" si="36"/>
        <v>225</v>
      </c>
      <c r="C162" s="59">
        <f>PR!C163+ART!C163+LH!C163+MY!C163+MT!C163+VC!C163+CF!C163+SS!C163+CA!C163+CM!C163+LT!C163+HOL!C163+GR!C163+SC!C163+GT!C163+IJ!C163</f>
        <v>204</v>
      </c>
      <c r="D162" s="92">
        <f>PR!D163+ART!D163+LH!D163+MY!D163+MT!D163+VC!D163+CF!D163+SS!D163+CA!E163+CM!D163+LT!D163+HOL!D163+GR!D163+SC!D163+GT!D163+IJ!D163</f>
        <v>0</v>
      </c>
      <c r="E162" s="92">
        <f>PR!E163+ART!E163+LH!E163+MY!E163+MT!E163+VC!E163+CF!E163+SS!E163+CA!F163+CM!E163+LT!E163+HOL!E163+GR!E163+SC!E163+GT!E163+IJ!E163</f>
        <v>0</v>
      </c>
      <c r="F162" s="92">
        <f>PR!F163+ART!F163+LH!F163+MY!F163+MT!F163+VC!F163+CF!F163+SS!F163+CA!G163+CM!F163+LT!F163+HOL!F163+GR!F163+SC!F163+GT!F163+IJ!F163</f>
        <v>0</v>
      </c>
      <c r="G162" s="92">
        <f>PR!G163+ART!G163+LH!G163+MY!G163+MT!G163+VC!G163+CF!G163+SS!G163+CA!H163+CM!G163+LT!G163+HOL!G163+GR!G163+SC!G163+GT!G163+IJ!G163</f>
        <v>0</v>
      </c>
      <c r="H162" s="92">
        <f>PR!H163+ART!H163+LH!H163+MY!H163+MT!H163+VC!H163+CF!H163+SS!H163+CA!I163+CM!H163+LT!H163+HOL!H163+GR!H163+SC!H163+GT!H163+IJ!H163</f>
        <v>21</v>
      </c>
      <c r="I162" s="92">
        <f>PR!I163+ART!I163+LH!I163+MY!I163+MT!I163+VC!I163+CF!I163+SS!I163+CA!J163+CM!I163+LT!I163+HOL!I163+GR!I163+SC!I163+GT!I163+IJ!I163</f>
        <v>0</v>
      </c>
      <c r="J162" s="92">
        <f>PR!J163+ART!J163+LH!J163+MY!J163+MT!J163+VC!J163+CF!J163+SS!J163+CA!K163+CM!J163+LT!J163+HOL!J163+GR!J163+SC!J163+GT!J163+IJ!J163</f>
        <v>0</v>
      </c>
      <c r="K162" s="92">
        <f>PR!K163+ART!K163+LH!K163+MY!K163+MT!K163+VC!K163+CF!K163+SS!K163+CA!L163+CM!K163+LT!K163+HOL!K163+GR!K163+SC!K163+GT!K163+IJ!K163</f>
        <v>0</v>
      </c>
      <c r="L162" s="92">
        <f>PR!L163+ART!L163+LH!L163+MY!L163+MT!L163+VC!L163+CF!L163+SS!L163+CA!M163+CM!L163+LT!L163+HOL!L163+GR!L163+SC!L163+GT!L163+IJ!L163</f>
        <v>0</v>
      </c>
      <c r="M162" s="92">
        <f>PR!M163+ART!M163+LH!M163+MY!M163+MT!M163+VC!M163+CF!M163+SS!M163+CA!N163+CM!M163+LT!M163+HOL!M163+GR!M163+SC!M163+GT!M163+IJ!M163</f>
        <v>0</v>
      </c>
      <c r="N162" s="93">
        <f>PR!N163+ART!N163+LH!N163+MY!N163+MT!N163+VC!N163+CF!N163+SS!N163+CA!O163+CM!N163+LT!N163+HOL!N163+GR!N163+SC!N163+GT!N163+IJ!N163</f>
        <v>0</v>
      </c>
      <c r="O162" s="13">
        <f t="shared" si="37"/>
        <v>225</v>
      </c>
    </row>
    <row r="163" spans="1:15" ht="15" customHeight="1" x14ac:dyDescent="0.25">
      <c r="A163" s="45" t="s">
        <v>480</v>
      </c>
      <c r="B163" s="13">
        <f t="shared" si="36"/>
        <v>177</v>
      </c>
      <c r="C163" s="59">
        <f>PR!C164+ART!C164+LH!C164+MY!C164+MT!C164+VC!C164+CF!C164+SS!C164+CA!C164+CM!C164+LT!C164+HOL!C164+GR!C164+SC!C164+GT!C164+IJ!C164</f>
        <v>161</v>
      </c>
      <c r="D163" s="92">
        <f>PR!D164+ART!D164+LH!D164+MY!D164+MT!D164+VC!D164+CF!D164+SS!D164+CA!E164+CM!D164+LT!D164+HOL!D164+GR!D164+SC!D164+GT!D164+IJ!D164</f>
        <v>0</v>
      </c>
      <c r="E163" s="92">
        <f>PR!E164+ART!E164+LH!E164+MY!E164+MT!E164+VC!E164+CF!E164+SS!E164+CA!F164+CM!E164+LT!E164+HOL!E164+GR!E164+SC!E164+GT!E164+IJ!E164</f>
        <v>0</v>
      </c>
      <c r="F163" s="92">
        <f>PR!F164+ART!F164+LH!F164+MY!F164+MT!F164+VC!F164+CF!F164+SS!F164+CA!G164+CM!F164+LT!F164+HOL!F164+GR!F164+SC!F164+GT!F164+IJ!F164</f>
        <v>0</v>
      </c>
      <c r="G163" s="92">
        <f>PR!G164+ART!G164+LH!G164+MY!G164+MT!G164+VC!G164+CF!G164+SS!G164+CA!H164+CM!G164+LT!G164+HOL!G164+GR!G164+SC!G164+GT!G164+IJ!G164</f>
        <v>0</v>
      </c>
      <c r="H163" s="92">
        <f>PR!H164+ART!H164+LH!H164+MY!H164+MT!H164+VC!H164+CF!H164+SS!H164+CA!I164+CM!H164+LT!H164+HOL!H164+GR!H164+SC!H164+GT!H164+IJ!H164</f>
        <v>16</v>
      </c>
      <c r="I163" s="92">
        <f>PR!I164+ART!I164+LH!I164+MY!I164+MT!I164+VC!I164+CF!I164+SS!I164+CA!J164+CM!I164+LT!I164+HOL!I164+GR!I164+SC!I164+GT!I164+IJ!I164</f>
        <v>0</v>
      </c>
      <c r="J163" s="92">
        <f>PR!J164+ART!J164+LH!J164+MY!J164+MT!J164+VC!J164+CF!J164+SS!J164+CA!K164+CM!J164+LT!J164+HOL!J164+GR!J164+SC!J164+GT!J164+IJ!J164</f>
        <v>0</v>
      </c>
      <c r="K163" s="92">
        <f>PR!K164+ART!K164+LH!K164+MY!K164+MT!K164+VC!K164+CF!K164+SS!K164+CA!L164+CM!K164+LT!K164+HOL!K164+GR!K164+SC!K164+GT!K164+IJ!K164</f>
        <v>0</v>
      </c>
      <c r="L163" s="92">
        <f>PR!L164+ART!L164+LH!L164+MY!L164+MT!L164+VC!L164+CF!L164+SS!L164+CA!M164+CM!L164+LT!L164+HOL!L164+GR!L164+SC!L164+GT!L164+IJ!L164</f>
        <v>0</v>
      </c>
      <c r="M163" s="92">
        <f>PR!M164+ART!M164+LH!M164+MY!M164+MT!M164+VC!M164+CF!M164+SS!M164+CA!N164+CM!M164+LT!M164+HOL!M164+GR!M164+SC!M164+GT!M164+IJ!M164</f>
        <v>0</v>
      </c>
      <c r="N163" s="93">
        <f>PR!N164+ART!N164+LH!N164+MY!N164+MT!N164+VC!N164+CF!N164+SS!N164+CA!O164+CM!N164+LT!N164+HOL!N164+GR!N164+SC!N164+GT!N164+IJ!N164</f>
        <v>0</v>
      </c>
      <c r="O163" s="13">
        <f t="shared" si="37"/>
        <v>177</v>
      </c>
    </row>
    <row r="164" spans="1:15" ht="15" customHeight="1" thickBot="1" x14ac:dyDescent="0.3">
      <c r="A164" s="46" t="s">
        <v>481</v>
      </c>
      <c r="B164" s="16">
        <f t="shared" si="36"/>
        <v>45</v>
      </c>
      <c r="C164" s="59">
        <f>PR!C165+ART!C165+LH!C165+MY!C165+MT!C165+VC!C165+CF!C165+SS!C165+CA!C165+CM!C165+LT!C165+HOL!C165+GR!C165+SC!C165+GT!C165+IJ!C165</f>
        <v>42</v>
      </c>
      <c r="D164" s="92">
        <f>PR!D165+ART!D165+LH!D165+MY!D165+MT!D165+VC!D165+CF!D165+SS!D165+CA!E165+CM!D165+LT!D165+HOL!D165+GR!D165+SC!D165+GT!D165+IJ!D165</f>
        <v>0</v>
      </c>
      <c r="E164" s="92">
        <f>PR!E165+ART!E165+LH!E165+MY!E165+MT!E165+VC!E165+CF!E165+SS!E165+CA!F165+CM!E165+LT!E165+HOL!E165+GR!E165+SC!E165+GT!E165+IJ!E165</f>
        <v>0</v>
      </c>
      <c r="F164" s="92">
        <f>PR!F165+ART!F165+LH!F165+MY!F165+MT!F165+VC!F165+CF!F165+SS!F165+CA!G165+CM!F165+LT!F165+HOL!F165+GR!F165+SC!F165+GT!F165+IJ!F165</f>
        <v>0</v>
      </c>
      <c r="G164" s="92">
        <f>PR!G165+ART!G165+LH!G165+MY!G165+MT!G165+VC!G165+CF!G165+SS!G165+CA!H165+CM!G165+LT!G165+HOL!G165+GR!G165+SC!G165+GT!G165+IJ!G165</f>
        <v>0</v>
      </c>
      <c r="H164" s="92">
        <f>PR!H165+ART!H165+LH!H165+MY!H165+MT!H165+VC!H165+CF!H165+SS!H165+CA!I165+CM!H165+LT!H165+HOL!H165+GR!H165+SC!H165+GT!H165+IJ!H165</f>
        <v>3</v>
      </c>
      <c r="I164" s="92">
        <f>PR!I165+ART!I165+LH!I165+MY!I165+MT!I165+VC!I165+CF!I165+SS!I165+CA!J165+CM!I165+LT!I165+HOL!I165+GR!I165+SC!I165+GT!I165+IJ!I165</f>
        <v>0</v>
      </c>
      <c r="J164" s="92">
        <f>PR!J165+ART!J165+LH!J165+MY!J165+MT!J165+VC!J165+CF!J165+SS!J165+CA!K165+CM!J165+LT!J165+HOL!J165+GR!J165+SC!J165+GT!J165+IJ!J165</f>
        <v>0</v>
      </c>
      <c r="K164" s="92">
        <f>PR!K165+ART!K165+LH!K165+MY!K165+MT!K165+VC!K165+CF!K165+SS!K165+CA!L165+CM!K165+LT!K165+HOL!K165+GR!K165+SC!K165+GT!K165+IJ!K165</f>
        <v>0</v>
      </c>
      <c r="L164" s="92">
        <f>PR!L165+ART!L165+LH!L165+MY!L165+MT!L165+VC!L165+CF!L165+SS!L165+CA!M165+CM!L165+LT!L165+HOL!L165+GR!L165+SC!L165+GT!L165+IJ!L165</f>
        <v>0</v>
      </c>
      <c r="M164" s="92">
        <f>PR!M165+ART!M165+LH!M165+MY!M165+MT!M165+VC!M165+CF!M165+SS!M165+CA!N165+CM!M165+LT!M165+HOL!M165+GR!M165+SC!M165+GT!M165+IJ!M165</f>
        <v>0</v>
      </c>
      <c r="N164" s="93">
        <f>PR!N165+ART!N165+LH!N165+MY!N165+MT!N165+VC!N165+CF!N165+SS!N165+CA!O165+CM!N165+LT!N165+HOL!N165+GR!N165+SC!N165+GT!N165+IJ!N165</f>
        <v>0</v>
      </c>
      <c r="O164" s="16">
        <f t="shared" si="37"/>
        <v>45</v>
      </c>
    </row>
    <row r="165" spans="1:15" ht="15.75" customHeight="1" thickBot="1" x14ac:dyDescent="0.3">
      <c r="A165" s="189" t="s">
        <v>82</v>
      </c>
      <c r="B165" s="62">
        <f t="shared" si="36"/>
        <v>405</v>
      </c>
      <c r="C165" s="97">
        <f t="shared" ref="C165:N165" si="38">C166+C167+C168+C169+C170+C171</f>
        <v>244</v>
      </c>
      <c r="D165" s="97">
        <f t="shared" si="38"/>
        <v>11</v>
      </c>
      <c r="E165" s="85">
        <f t="shared" si="38"/>
        <v>0</v>
      </c>
      <c r="F165" s="85">
        <f t="shared" si="38"/>
        <v>0</v>
      </c>
      <c r="G165" s="85">
        <f t="shared" si="38"/>
        <v>150</v>
      </c>
      <c r="H165" s="85">
        <f t="shared" si="38"/>
        <v>0</v>
      </c>
      <c r="I165" s="85">
        <f t="shared" si="38"/>
        <v>0</v>
      </c>
      <c r="J165" s="85">
        <f t="shared" si="38"/>
        <v>0</v>
      </c>
      <c r="K165" s="85">
        <f t="shared" si="38"/>
        <v>0</v>
      </c>
      <c r="L165" s="85">
        <f t="shared" si="38"/>
        <v>0</v>
      </c>
      <c r="M165" s="85">
        <f t="shared" si="38"/>
        <v>0</v>
      </c>
      <c r="N165" s="98">
        <f t="shared" si="38"/>
        <v>0</v>
      </c>
      <c r="O165" s="62">
        <f>SUM(C165:N165)</f>
        <v>405</v>
      </c>
    </row>
    <row r="166" spans="1:15" x14ac:dyDescent="0.25">
      <c r="A166" s="38" t="s">
        <v>482</v>
      </c>
      <c r="B166" s="95">
        <f t="shared" si="36"/>
        <v>128</v>
      </c>
      <c r="C166" s="59">
        <f>PR!C167+ART!C167+LH!C167+MY!C167+MT!C167+VC!C167+CF!C167+SS!C167+CA!C167+CM!C167+LT!C167+HOL!C167+GR!C167+SC!C167+GT!C167+IJ!C167</f>
        <v>65</v>
      </c>
      <c r="D166" s="92">
        <f>PR!D167+ART!D167+LH!D167+MY!D167+MT!D167+VC!D167+CF!D167+SS!D167+CA!E167+CM!D167+LT!D167+HOL!D167+GR!D167+SC!D167+GT!D167+IJ!D167</f>
        <v>3</v>
      </c>
      <c r="E166" s="92">
        <f>PR!E167+ART!E167+LH!E167+MY!E167+MT!E167+VC!E167+CF!E167+SS!E167+CA!F167+CM!E167+LT!E167+HOL!E167+GR!E167+SC!E167+GT!E167+IJ!E167</f>
        <v>0</v>
      </c>
      <c r="F166" s="92">
        <f>PR!F167+ART!F167+LH!F167+MY!F167+MT!F167+VC!F167+CF!F167+SS!F167+CA!G167+CM!F167+LT!F167+HOL!F167+GR!F167+SC!F167+GT!F167+IJ!F167</f>
        <v>0</v>
      </c>
      <c r="G166" s="92">
        <f>PR!G167+ART!G167+LH!G167+MY!G167+MT!G167+VC!G167+CF!G167+SS!G167+CA!H167+CM!G167+LT!G167+HOL!G167+GR!G167+SC!G167+GT!G167+IJ!G167</f>
        <v>60</v>
      </c>
      <c r="H166" s="92">
        <f>PR!H167+ART!H167+LH!H167+MY!H167+MT!H167+VC!H167+CF!H167+SS!H167+CA!I167+CM!H167+LT!H167+HOL!H167+GR!H167+SC!H167+GT!H167+IJ!H167</f>
        <v>0</v>
      </c>
      <c r="I166" s="92">
        <f>PR!I167+ART!I167+LH!I167+MY!I167+MT!I167+VC!I167+CF!I167+SS!I167+CA!J167+CM!I167+LT!I167+HOL!I167+GR!I167+SC!I167+GT!I167+IJ!I167</f>
        <v>0</v>
      </c>
      <c r="J166" s="92">
        <f>PR!J167+ART!J167+LH!J167+MY!J167+MT!J167+VC!J167+CF!J167+SS!J167+CA!K167+CM!J167+LT!J167+HOL!J167+GR!J167+SC!J167+GT!J167+IJ!J167</f>
        <v>0</v>
      </c>
      <c r="K166" s="92">
        <f>PR!K167+ART!K167+LH!K167+MY!K167+MT!K167+VC!K167+CF!K167+SS!K167+CA!L167+CM!K167+LT!K167+HOL!K167+GR!K167+SC!K167+GT!K167+IJ!K167</f>
        <v>0</v>
      </c>
      <c r="L166" s="92">
        <f>PR!L167+ART!L167+LH!L167+MY!L167+MT!L167+VC!L167+CF!L167+SS!L167+CA!M167+CM!L167+LT!L167+HOL!L167+GR!L167+SC!L167+GT!L167+IJ!L167</f>
        <v>0</v>
      </c>
      <c r="M166" s="92">
        <f>PR!M167+ART!M167+LH!M167+MY!M167+MT!M167+VC!M167+CF!M167+SS!M167+CA!N167+CM!M167+LT!M167+HOL!M167+GR!M167+SC!M167+GT!M167+IJ!M167</f>
        <v>0</v>
      </c>
      <c r="N166" s="93">
        <f>PR!N167+ART!N167+LH!N167+MY!N167+MT!N167+VC!N167+CF!N167+SS!N167+CA!O167+CM!N167+LT!N167+HOL!N167+GR!N167+SC!N167+GT!N167+IJ!N167</f>
        <v>0</v>
      </c>
      <c r="O166" s="95">
        <f>SUM(C166:N166)</f>
        <v>128</v>
      </c>
    </row>
    <row r="167" spans="1:15" x14ac:dyDescent="0.25">
      <c r="A167" s="39" t="s">
        <v>483</v>
      </c>
      <c r="B167" s="13">
        <f t="shared" si="36"/>
        <v>55</v>
      </c>
      <c r="C167" s="59">
        <f>PR!C168+ART!C168+LH!C168+MY!C168+MT!C168+VC!C168+CF!C168+SS!C168+CA!C168+CM!C168+LT!C168+HOL!C168+GR!C168+SC!C168+GT!C168+IJ!C168</f>
        <v>38</v>
      </c>
      <c r="D167" s="92">
        <f>PR!D168+ART!D168+LH!D168+MY!D168+MT!D168+VC!D168+CF!D168+SS!D168+CA!E168+CM!D168+LT!D168+HOL!D168+GR!D168+SC!D168+GT!D168+IJ!D168</f>
        <v>2</v>
      </c>
      <c r="E167" s="92">
        <f>PR!E168+ART!E168+LH!E168+MY!E168+MT!E168+VC!E168+CF!E168+SS!E168+CA!F168+CM!E168+LT!E168+HOL!E168+GR!E168+SC!E168+GT!E168+IJ!E168</f>
        <v>0</v>
      </c>
      <c r="F167" s="92">
        <f>PR!F168+ART!F168+LH!F168+MY!F168+MT!F168+VC!F168+CF!F168+SS!F168+CA!G168+CM!F168+LT!F168+HOL!F168+GR!F168+SC!F168+GT!F168+IJ!F168</f>
        <v>0</v>
      </c>
      <c r="G167" s="92">
        <f>PR!G168+ART!G168+LH!G168+MY!G168+MT!G168+VC!G168+CF!G168+SS!G168+CA!H168+CM!G168+LT!G168+HOL!G168+GR!G168+SC!G168+GT!G168+IJ!G168</f>
        <v>15</v>
      </c>
      <c r="H167" s="92">
        <f>PR!H168+ART!H168+LH!H168+MY!H168+MT!H168+VC!H168+CF!H168+SS!H168+CA!I168+CM!H168+LT!H168+HOL!H168+GR!H168+SC!H168+GT!H168+IJ!H168</f>
        <v>0</v>
      </c>
      <c r="I167" s="92">
        <f>PR!I168+ART!I168+LH!I168+MY!I168+MT!I168+VC!I168+CF!I168+SS!I168+CA!J168+CM!I168+LT!I168+HOL!I168+GR!I168+SC!I168+GT!I168+IJ!I168</f>
        <v>0</v>
      </c>
      <c r="J167" s="92">
        <f>PR!J168+ART!J168+LH!J168+MY!J168+MT!J168+VC!J168+CF!J168+SS!J168+CA!K168+CM!J168+LT!J168+HOL!J168+GR!J168+SC!J168+GT!J168+IJ!J168</f>
        <v>0</v>
      </c>
      <c r="K167" s="92">
        <f>PR!K168+ART!K168+LH!K168+MY!K168+MT!K168+VC!K168+CF!K168+SS!K168+CA!L168+CM!K168+LT!K168+HOL!K168+GR!K168+SC!K168+GT!K168+IJ!K168</f>
        <v>0</v>
      </c>
      <c r="L167" s="92">
        <f>PR!L168+ART!L168+LH!L168+MY!L168+MT!L168+VC!L168+CF!L168+SS!L168+CA!M168+CM!L168+LT!L168+HOL!L168+GR!L168+SC!L168+GT!L168+IJ!L168</f>
        <v>0</v>
      </c>
      <c r="M167" s="92">
        <f>PR!M168+ART!M168+LH!M168+MY!M168+MT!M168+VC!M168+CF!M168+SS!M168+CA!N168+CM!M168+LT!M168+HOL!M168+GR!M168+SC!M168+GT!M168+IJ!M168</f>
        <v>0</v>
      </c>
      <c r="N167" s="93">
        <f>PR!N168+ART!N168+LH!N168+MY!N168+MT!N168+VC!N168+CF!N168+SS!N168+CA!O168+CM!N168+LT!N168+HOL!N168+GR!N168+SC!N168+GT!N168+IJ!N168</f>
        <v>0</v>
      </c>
      <c r="O167" s="13">
        <f t="shared" ref="O167:O174" si="39">SUM(C167:N167)</f>
        <v>55</v>
      </c>
    </row>
    <row r="168" spans="1:15" x14ac:dyDescent="0.25">
      <c r="A168" s="39" t="s">
        <v>484</v>
      </c>
      <c r="B168" s="13">
        <f t="shared" si="36"/>
        <v>85</v>
      </c>
      <c r="C168" s="59">
        <f>PR!C169+ART!C169+LH!C169+MY!C169+MT!C169+VC!C169+CF!C169+SS!C169+CA!C169+CM!C169+LT!C169+HOL!C169+GR!C169+SC!C169+GT!C169+IJ!C169</f>
        <v>68</v>
      </c>
      <c r="D168" s="92">
        <f>PR!D169+ART!D169+LH!D169+MY!D169+MT!D169+VC!D169+CF!D169+SS!D169+CA!E169+CM!D169+LT!D169+HOL!D169+GR!D169+SC!D169+GT!D169+IJ!D169</f>
        <v>2</v>
      </c>
      <c r="E168" s="92">
        <f>PR!E169+ART!E169+LH!E169+MY!E169+MT!E169+VC!E169+CF!E169+SS!E169+CA!F169+CM!E169+LT!E169+HOL!E169+GR!E169+SC!E169+GT!E169+IJ!E169</f>
        <v>0</v>
      </c>
      <c r="F168" s="92">
        <f>PR!F169+ART!F169+LH!F169+MY!F169+MT!F169+VC!F169+CF!F169+SS!F169+CA!G169+CM!F169+LT!F169+HOL!F169+GR!F169+SC!F169+GT!F169+IJ!F169</f>
        <v>0</v>
      </c>
      <c r="G168" s="92">
        <f>PR!G169+ART!G169+LH!G169+MY!G169+MT!G169+VC!G169+CF!G169+SS!G169+CA!H169+CM!G169+LT!G169+HOL!G169+GR!G169+SC!G169+GT!G169+IJ!G169</f>
        <v>15</v>
      </c>
      <c r="H168" s="92">
        <f>PR!H169+ART!H169+LH!H169+MY!H169+MT!H169+VC!H169+CF!H169+SS!H169+CA!I169+CM!H169+LT!H169+HOL!H169+GR!H169+SC!H169+GT!H169+IJ!H169</f>
        <v>0</v>
      </c>
      <c r="I168" s="92">
        <f>PR!I169+ART!I169+LH!I169+MY!I169+MT!I169+VC!I169+CF!I169+SS!I169+CA!J169+CM!I169+LT!I169+HOL!I169+GR!I169+SC!I169+GT!I169+IJ!I169</f>
        <v>0</v>
      </c>
      <c r="J168" s="92">
        <f>PR!J169+ART!J169+LH!J169+MY!J169+MT!J169+VC!J169+CF!J169+SS!J169+CA!K169+CM!J169+LT!J169+HOL!J169+GR!J169+SC!J169+GT!J169+IJ!J169</f>
        <v>0</v>
      </c>
      <c r="K168" s="92">
        <f>PR!K169+ART!K169+LH!K169+MY!K169+MT!K169+VC!K169+CF!K169+SS!K169+CA!L169+CM!K169+LT!K169+HOL!K169+GR!K169+SC!K169+GT!K169+IJ!K169</f>
        <v>0</v>
      </c>
      <c r="L168" s="92">
        <f>PR!L169+ART!L169+LH!L169+MY!L169+MT!L169+VC!L169+CF!L169+SS!L169+CA!M169+CM!L169+LT!L169+HOL!L169+GR!L169+SC!L169+GT!L169+IJ!L169</f>
        <v>0</v>
      </c>
      <c r="M168" s="92">
        <f>PR!M169+ART!M169+LH!M169+MY!M169+MT!M169+VC!M169+CF!M169+SS!M169+CA!N169+CM!M169+LT!M169+HOL!M169+GR!M169+SC!M169+GT!M169+IJ!M169</f>
        <v>0</v>
      </c>
      <c r="N168" s="93">
        <f>PR!N169+ART!N169+LH!N169+MY!N169+MT!N169+VC!N169+CF!N169+SS!N169+CA!O169+CM!N169+LT!N169+HOL!N169+GR!N169+SC!N169+GT!N169+IJ!N169</f>
        <v>0</v>
      </c>
      <c r="O168" s="13">
        <f t="shared" si="39"/>
        <v>85</v>
      </c>
    </row>
    <row r="169" spans="1:15" x14ac:dyDescent="0.25">
      <c r="A169" s="39" t="s">
        <v>485</v>
      </c>
      <c r="B169" s="13">
        <f t="shared" si="36"/>
        <v>30</v>
      </c>
      <c r="C169" s="59">
        <f>PR!C170+ART!C170+LH!C170+MY!C170+MT!C170+VC!C170+CF!C170+SS!C170+CA!C170+CM!C170+LT!C170+HOL!C170+GR!C170+SC!C170+GT!C170+IJ!C170</f>
        <v>13</v>
      </c>
      <c r="D169" s="92">
        <f>PR!D170+ART!D170+LH!D170+MY!D170+MT!D170+VC!D170+CF!D170+SS!D170+CA!E170+CM!D170+LT!D170+HOL!D170+GR!D170+SC!D170+GT!D170+IJ!D170</f>
        <v>2</v>
      </c>
      <c r="E169" s="92">
        <f>PR!E170+ART!E170+LH!E170+MY!E170+MT!E170+VC!E170+CF!E170+SS!E170+CA!F170+CM!E170+LT!E170+HOL!E170+GR!E170+SC!E170+GT!E170+IJ!E170</f>
        <v>0</v>
      </c>
      <c r="F169" s="92">
        <f>PR!F170+ART!F170+LH!F170+MY!F170+MT!F170+VC!F170+CF!F170+SS!F170+CA!G170+CM!F170+LT!F170+HOL!F170+GR!F170+SC!F170+GT!F170+IJ!F170</f>
        <v>0</v>
      </c>
      <c r="G169" s="92">
        <f>PR!G170+ART!G170+LH!G170+MY!G170+MT!G170+VC!G170+CF!G170+SS!G170+CA!H170+CM!G170+LT!G170+HOL!G170+GR!G170+SC!G170+GT!G170+IJ!G170</f>
        <v>15</v>
      </c>
      <c r="H169" s="92">
        <f>PR!H170+ART!H170+LH!H170+MY!H170+MT!H170+VC!H170+CF!H170+SS!H170+CA!I170+CM!H170+LT!H170+HOL!H170+GR!H170+SC!H170+GT!H170+IJ!H170</f>
        <v>0</v>
      </c>
      <c r="I169" s="92">
        <f>PR!I170+ART!I170+LH!I170+MY!I170+MT!I170+VC!I170+CF!I170+SS!I170+CA!J170+CM!I170+LT!I170+HOL!I170+GR!I170+SC!I170+GT!I170+IJ!I170</f>
        <v>0</v>
      </c>
      <c r="J169" s="92">
        <f>PR!J170+ART!J170+LH!J170+MY!J170+MT!J170+VC!J170+CF!J170+SS!J170+CA!K170+CM!J170+LT!J170+HOL!J170+GR!J170+SC!J170+GT!J170+IJ!J170</f>
        <v>0</v>
      </c>
      <c r="K169" s="92">
        <f>PR!K170+ART!K170+LH!K170+MY!K170+MT!K170+VC!K170+CF!K170+SS!K170+CA!L170+CM!K170+LT!K170+HOL!K170+GR!K170+SC!K170+GT!K170+IJ!K170</f>
        <v>0</v>
      </c>
      <c r="L169" s="92">
        <f>PR!L170+ART!L170+LH!L170+MY!L170+MT!L170+VC!L170+CF!L170+SS!L170+CA!M170+CM!L170+LT!L170+HOL!L170+GR!L170+SC!L170+GT!L170+IJ!L170</f>
        <v>0</v>
      </c>
      <c r="M169" s="92">
        <f>PR!M170+ART!M170+LH!M170+MY!M170+MT!M170+VC!M170+CF!M170+SS!M170+CA!N170+CM!M170+LT!M170+HOL!M170+GR!M170+SC!M170+GT!M170+IJ!M170</f>
        <v>0</v>
      </c>
      <c r="N169" s="93">
        <f>PR!N170+ART!N170+LH!N170+MY!N170+MT!N170+VC!N170+CF!N170+SS!N170+CA!O170+CM!N170+LT!N170+HOL!N170+GR!N170+SC!N170+GT!N170+IJ!N170</f>
        <v>0</v>
      </c>
      <c r="O169" s="13">
        <f t="shared" si="39"/>
        <v>30</v>
      </c>
    </row>
    <row r="170" spans="1:15" ht="15.75" customHeight="1" x14ac:dyDescent="0.25">
      <c r="A170" s="39" t="s">
        <v>486</v>
      </c>
      <c r="B170" s="13">
        <f t="shared" si="36"/>
        <v>53</v>
      </c>
      <c r="C170" s="59">
        <f>PR!C171+ART!C171+LH!C171+MY!C171+MT!C171+VC!C171+CF!C171+SS!C171+CA!C171+CM!C171+LT!C171+HOL!C171+GR!C171+SC!C171+GT!C171+IJ!C171</f>
        <v>36</v>
      </c>
      <c r="D170" s="92">
        <f>PR!D171+ART!D171+LH!D171+MY!D171+MT!D171+VC!D171+CF!D171+SS!D171+CA!E171+CM!D171+LT!D171+HOL!D171+GR!D171+SC!D171+GT!D171+IJ!D171</f>
        <v>2</v>
      </c>
      <c r="E170" s="92">
        <f>PR!E171+ART!E171+LH!E171+MY!E171+MT!E171+VC!E171+CF!E171+SS!E171+CA!F171+CM!E171+LT!E171+HOL!E171+GR!E171+SC!E171+GT!E171+IJ!E171</f>
        <v>0</v>
      </c>
      <c r="F170" s="92">
        <f>PR!F171+ART!F171+LH!F171+MY!F171+MT!F171+VC!F171+CF!F171+SS!F171+CA!G171+CM!F171+LT!F171+HOL!F171+GR!F171+SC!F171+GT!F171+IJ!F171</f>
        <v>0</v>
      </c>
      <c r="G170" s="92">
        <f>PR!G171+ART!G171+LH!G171+MY!G171+MT!G171+VC!G171+CF!G171+SS!G171+CA!H171+CM!G171+LT!G171+HOL!G171+GR!G171+SC!G171+GT!G171+IJ!G171</f>
        <v>15</v>
      </c>
      <c r="H170" s="92">
        <f>PR!H171+ART!H171+LH!H171+MY!H171+MT!H171+VC!H171+CF!H171+SS!H171+CA!I171+CM!H171+LT!H171+HOL!H171+GR!H171+SC!H171+GT!H171+IJ!H171</f>
        <v>0</v>
      </c>
      <c r="I170" s="92">
        <f>PR!I171+ART!I171+LH!I171+MY!I171+MT!I171+VC!I171+CF!I171+SS!I171+CA!J171+CM!I171+LT!I171+HOL!I171+GR!I171+SC!I171+GT!I171+IJ!I171</f>
        <v>0</v>
      </c>
      <c r="J170" s="92">
        <f>PR!J171+ART!J171+LH!J171+MY!J171+MT!J171+VC!J171+CF!J171+SS!J171+CA!K171+CM!J171+LT!J171+HOL!J171+GR!J171+SC!J171+GT!J171+IJ!J171</f>
        <v>0</v>
      </c>
      <c r="K170" s="92">
        <f>PR!K171+ART!K171+LH!K171+MY!K171+MT!K171+VC!K171+CF!K171+SS!K171+CA!L171+CM!K171+LT!K171+HOL!K171+GR!K171+SC!K171+GT!K171+IJ!K171</f>
        <v>0</v>
      </c>
      <c r="L170" s="92">
        <f>PR!L171+ART!L171+LH!L171+MY!L171+MT!L171+VC!L171+CF!L171+SS!L171+CA!M171+CM!L171+LT!L171+HOL!L171+GR!L171+SC!L171+GT!L171+IJ!L171</f>
        <v>0</v>
      </c>
      <c r="M170" s="92">
        <f>PR!M171+ART!M171+LH!M171+MY!M171+MT!M171+VC!M171+CF!M171+SS!M171+CA!N171+CM!M171+LT!M171+HOL!M171+GR!M171+SC!M171+GT!M171+IJ!M171</f>
        <v>0</v>
      </c>
      <c r="N170" s="93">
        <f>PR!N171+ART!N171+LH!N171+MY!N171+MT!N171+VC!N171+CF!N171+SS!N171+CA!O171+CM!N171+LT!N171+HOL!N171+GR!N171+SC!N171+GT!N171+IJ!N171</f>
        <v>0</v>
      </c>
      <c r="O170" s="13">
        <f t="shared" si="39"/>
        <v>53</v>
      </c>
    </row>
    <row r="171" spans="1:15" ht="15.75" customHeight="1" thickBot="1" x14ac:dyDescent="0.3">
      <c r="A171" s="42" t="s">
        <v>487</v>
      </c>
      <c r="B171" s="16">
        <f>SUM(C171:N171)</f>
        <v>54</v>
      </c>
      <c r="C171" s="59">
        <f>PR!C172+ART!C172+LH!C172+MY!C172+MT!C172+VC!C172+CF!C172+SS!C172+CA!C172+CM!C172+LT!C172+HOL!C172+GR!C172+SC!C172+GT!C172+IJ!C172</f>
        <v>24</v>
      </c>
      <c r="D171" s="92">
        <f>PR!D172+ART!D172+LH!D172+MY!D172+MT!D172+VC!D172+CF!D172+SS!D172+CA!E172+CM!D172+LT!D172+HOL!D172+GR!D172+SC!D172+GT!D172+IJ!D172</f>
        <v>0</v>
      </c>
      <c r="E171" s="92">
        <f>PR!E172+ART!E172+LH!E172+MY!E172+MT!E172+VC!E172+CF!E172+SS!E172+CA!F172+CM!E172+LT!E172+HOL!E172+GR!E172+SC!E172+GT!E172+IJ!E172</f>
        <v>0</v>
      </c>
      <c r="F171" s="92">
        <f>PR!F172+ART!F172+LH!F172+MY!F172+MT!F172+VC!F172+CF!F172+SS!F172+CA!G172+CM!F172+LT!F172+HOL!F172+GR!F172+SC!F172+GT!F172+IJ!F172</f>
        <v>0</v>
      </c>
      <c r="G171" s="92">
        <f>PR!G172+ART!G172+LH!G172+MY!G172+MT!G172+VC!G172+CF!G172+SS!G172+CA!H172+CM!G172+LT!G172+HOL!G172+GR!G172+SC!G172+GT!G172+IJ!G172</f>
        <v>30</v>
      </c>
      <c r="H171" s="92">
        <f>PR!H172+ART!H172+LH!H172+MY!H172+MT!H172+VC!H172+CF!H172+SS!H172+CA!I172+CM!H172+LT!H172+HOL!H172+GR!H172+SC!H172+GT!H172+IJ!H172</f>
        <v>0</v>
      </c>
      <c r="I171" s="92">
        <f>PR!I172+ART!I172+LH!I172+MY!I172+MT!I172+VC!I172+CF!I172+SS!I172+CA!J172+CM!I172+LT!I172+HOL!I172+GR!I172+SC!I172+GT!I172+IJ!I172</f>
        <v>0</v>
      </c>
      <c r="J171" s="92">
        <f>PR!J172+ART!J172+LH!J172+MY!J172+MT!J172+VC!J172+CF!J172+SS!J172+CA!K172+CM!J172+LT!J172+HOL!J172+GR!J172+SC!J172+GT!J172+IJ!J172</f>
        <v>0</v>
      </c>
      <c r="K171" s="92">
        <f>PR!K172+ART!K172+LH!K172+MY!K172+MT!K172+VC!K172+CF!K172+SS!K172+CA!L172+CM!K172+LT!K172+HOL!K172+GR!K172+SC!K172+GT!K172+IJ!K172</f>
        <v>0</v>
      </c>
      <c r="L171" s="92">
        <f>PR!L172+ART!L172+LH!L172+MY!L172+MT!L172+VC!L172+CF!L172+SS!L172+CA!M172+CM!L172+LT!L172+HOL!L172+GR!L172+SC!L172+GT!L172+IJ!L172</f>
        <v>0</v>
      </c>
      <c r="M171" s="92">
        <f>PR!M172+ART!M172+LH!M172+MY!M172+MT!M172+VC!M172+CF!M172+SS!M172+CA!N172+CM!M172+LT!M172+HOL!M172+GR!M172+SC!M172+GT!M172+IJ!M172</f>
        <v>0</v>
      </c>
      <c r="N171" s="93">
        <f>PR!N172+ART!N172+LH!N172+MY!N172+MT!N172+VC!N172+CF!N172+SS!N172+CA!O172+CM!N172+LT!N172+HOL!N172+GR!N172+SC!N172+GT!N172+IJ!N172</f>
        <v>0</v>
      </c>
      <c r="O171" s="16">
        <f t="shared" si="39"/>
        <v>54</v>
      </c>
    </row>
    <row r="172" spans="1:15" x14ac:dyDescent="0.25">
      <c r="A172" s="47" t="s">
        <v>488</v>
      </c>
      <c r="B172" s="66">
        <f>SUM(C172:N172)</f>
        <v>1330</v>
      </c>
      <c r="C172" s="77">
        <f>PR!C173+ART!C173+LH!C173+MY!C173+MT!C173+VC!C173+CF!C173+SS!C173+CA!C173+CM!C173+LT!C173+HOL!C173+GR!C173+SC!C173+GT!C173+IJ!C173</f>
        <v>943</v>
      </c>
      <c r="D172" s="63">
        <f>PR!D173+ART!D173+LH!D173+MY!D173+MT!D173+VC!D173+CF!D173+SS!D173+CA!E173+CM!D173+LT!D173+HOL!D173+GR!D173+SC!D173+GT!D173+IJ!D173</f>
        <v>37</v>
      </c>
      <c r="E172" s="64">
        <f>PR!E173+ART!E173+LH!E173+MY!E173+MT!E173+VC!E173+CF!E173+SS!E173+CA!F173+CM!E173+LT!E173+HOL!E173+GR!E173+SC!E173+GT!E173+IJ!E173</f>
        <v>155</v>
      </c>
      <c r="F172" s="64">
        <f>PR!F173+ART!F173+LH!F173+MY!F173+MT!F173+VC!F173+CF!F173+SS!F173+CA!G173+CM!F173+LT!F173+HOL!F173+GR!F173+SC!F173+GT!F173+IJ!F173</f>
        <v>0</v>
      </c>
      <c r="G172" s="64">
        <f>PR!G173+ART!G173+LH!G173+MY!G173+MT!G173+VC!G173+CF!G173+SS!G173+CA!H173+CM!G173+LT!G173+HOL!G173+GR!G173+SC!G173+GT!G173+IJ!G173</f>
        <v>0</v>
      </c>
      <c r="H172" s="64">
        <f>PR!H173+ART!H173+LH!H173+MY!H173+MT!H173+VC!H173+CF!H173+SS!H173+CA!I173+CM!H173+LT!H173+HOL!H173+GR!H173+SC!H173+GT!H173+IJ!H173</f>
        <v>188</v>
      </c>
      <c r="I172" s="64">
        <f>PR!I173+ART!I173+LH!I173+MY!I173+MT!I173+VC!I173+CF!I173+SS!I173+CA!J173+CM!I173+LT!I173+HOL!I173+GR!I173+SC!I173+GT!I173+IJ!I173</f>
        <v>0</v>
      </c>
      <c r="J172" s="64">
        <f>PR!J173+ART!J173+LH!J173+MY!J173+MT!J173+VC!J173+CF!J173+SS!J173+CA!K173+CM!J173+LT!J173+HOL!J173+GR!J173+SC!J173+GT!J173+IJ!J173</f>
        <v>5</v>
      </c>
      <c r="K172" s="64">
        <f>PR!K173+ART!K173+LH!K173+MY!K173+MT!K173+VC!K173+CF!K173+SS!K173+CA!L173+CM!K173+LT!K173+HOL!K173+GR!K173+SC!K173+GT!K173+IJ!K173</f>
        <v>0</v>
      </c>
      <c r="L172" s="64">
        <f>PR!L173+ART!L173+LH!L173+MY!L173+MT!L173+VC!L173+CF!L173+SS!L173+CA!M173+CM!L173+LT!L173+HOL!L173+GR!L173+SC!L173+GT!L173+IJ!L173</f>
        <v>0</v>
      </c>
      <c r="M172" s="64">
        <f>PR!M173+ART!M173+LH!M173+MY!M173+MT!M173+VC!M173+CF!M173+SS!M173+CA!N173+CM!M173+LT!M173+HOL!M173+GR!M173+SC!M173+GT!M173+IJ!M173</f>
        <v>1</v>
      </c>
      <c r="N172" s="65">
        <f>PR!N173+ART!N173+LH!N173+MY!N173+MT!N173+VC!N173+CF!N173+SS!N173+CA!O173+CM!N173+LT!N173+HOL!N173+GR!N173+SC!N173+GT!N173+IJ!N173</f>
        <v>1</v>
      </c>
      <c r="O172" s="66">
        <f t="shared" si="39"/>
        <v>1330</v>
      </c>
    </row>
    <row r="173" spans="1:15" ht="15.75" customHeight="1" thickBot="1" x14ac:dyDescent="0.3">
      <c r="A173" s="48" t="s">
        <v>87</v>
      </c>
      <c r="B173" s="99">
        <f>SUM(C173:N173)</f>
        <v>225</v>
      </c>
      <c r="C173" s="78">
        <f>PR!C174+ART!C174+LH!C174+MY!C174+MT!C174+VC!C174+CF!C174+SS!C174+CA!C174+CM!C174+LT!C174+HOL!C174+GR!C174+SC!C174+GT!C174+IJ!C174</f>
        <v>118</v>
      </c>
      <c r="D173" s="72">
        <f>PR!D174+ART!D174+LH!D174+MY!D174+MT!D174+VC!D174+CF!D174+SS!D174+CA!E174+CM!D174+LT!D174+HOL!D174+GR!D174+SC!D174+GT!D174+IJ!D174</f>
        <v>0</v>
      </c>
      <c r="E173" s="73">
        <f>PR!E174+ART!E174+LH!E174+MY!E174+MT!E174+VC!E174+CF!E174+SS!E174+CA!F174+CM!E174+LT!E174+HOL!E174+GR!E174+SC!E174+GT!E174+IJ!E174</f>
        <v>84</v>
      </c>
      <c r="F173" s="73">
        <f>PR!F174+ART!F174+LH!F174+MY!F174+MT!F174+VC!F174+CF!F174+SS!F174+CA!G174+CM!F174+LT!F174+HOL!F174+GR!F174+SC!F174+GT!F174+IJ!F174</f>
        <v>0</v>
      </c>
      <c r="G173" s="73">
        <f>PR!G174+ART!G174+LH!G174+MY!G174+MT!G174+VC!G174+CF!G174+SS!G174+CA!H174+CM!G174+LT!G174+HOL!G174+GR!G174+SC!G174+GT!G174+IJ!G174</f>
        <v>0</v>
      </c>
      <c r="H173" s="73">
        <f>PR!H174+ART!H174+LH!H174+MY!H174+MT!H174+VC!H174+CF!H174+SS!H174+CA!I174+CM!H174+LT!H174+HOL!H174+GR!H174+SC!H174+GT!H174+IJ!H174</f>
        <v>23</v>
      </c>
      <c r="I173" s="73">
        <f>PR!I174+ART!I174+LH!I174+MY!I174+MT!I174+VC!I174+CF!I174+SS!I174+CA!J174+CM!I174+LT!I174+HOL!I174+GR!I174+SC!I174+GT!I174+IJ!I174</f>
        <v>0</v>
      </c>
      <c r="J173" s="73">
        <f>PR!J174+ART!J174+LH!J174+MY!J174+MT!J174+VC!J174+CF!J174+SS!J174+CA!K174+CM!J174+LT!J174+HOL!J174+GR!J174+SC!J174+GT!J174+IJ!J174</f>
        <v>0</v>
      </c>
      <c r="K173" s="73">
        <f>PR!K174+ART!K174+LH!K174+MY!K174+MT!K174+VC!K174+CF!K174+SS!K174+CA!L174+CM!K174+LT!K174+HOL!K174+GR!K174+SC!K174+GT!K174+IJ!K174</f>
        <v>0</v>
      </c>
      <c r="L173" s="73">
        <f>PR!L174+ART!L174+LH!L174+MY!L174+MT!L174+VC!L174+CF!L174+SS!L174+CA!M174+CM!L174+LT!L174+HOL!L174+GR!L174+SC!L174+GT!L174+IJ!L174</f>
        <v>0</v>
      </c>
      <c r="M173" s="73">
        <f>PR!M174+ART!M174+LH!M174+MY!M174+MT!M174+VC!M174+CF!M174+SS!M174+CA!N174+CM!M174+LT!M174+HOL!M174+GR!M174+SC!M174+GT!M174+IJ!M174</f>
        <v>0</v>
      </c>
      <c r="N173" s="74">
        <f>PR!N174+ART!N174+LH!N174+MY!N174+MT!N174+VC!N174+CF!N174+SS!N174+CA!O174+CM!N174+LT!N174+HOL!N174+GR!N174+SC!N174+GT!N174+IJ!N174</f>
        <v>0</v>
      </c>
      <c r="O173" s="99">
        <f t="shared" si="39"/>
        <v>225</v>
      </c>
    </row>
    <row r="174" spans="1:15" ht="15.75" customHeight="1" thickBot="1" x14ac:dyDescent="0.3">
      <c r="A174" s="36" t="s">
        <v>88</v>
      </c>
      <c r="B174" s="62">
        <f>SUM(C174:N174)</f>
        <v>1500</v>
      </c>
      <c r="C174" s="97">
        <f>PR!C175+ART!C175+LH!C175+MY!C175+MT!C175+VC!C175+CF!C175+SS!C175+CA!C175+CM!C175+LT!C175+HOL!C175+GR!C175+SC!C175+GT!C175+IJ!C175</f>
        <v>1125</v>
      </c>
      <c r="D174" s="97">
        <f>PR!D175+ART!D175+LH!D175+MY!D175+MT!D175+VC!D175+CF!D175+SS!D175+CA!E175+CM!D175+LT!D175+HOL!D175+GR!D175+SC!D175+GT!D175+IJ!D175</f>
        <v>4</v>
      </c>
      <c r="E174" s="85">
        <f>PR!E175+ART!E175+LH!E175+MY!E175+MT!E175+VC!E175+CF!E175+SS!E175+CA!F175+CM!E175+LT!E175+HOL!E175+GR!E175+SC!E175+GT!E175+IJ!E175</f>
        <v>8</v>
      </c>
      <c r="F174" s="85">
        <f>PR!F175+ART!F175+LH!F175+MY!F175+MT!F175+VC!F175+CF!F175+SS!F175+CA!G175+CM!F175+LT!F175+HOL!F175+GR!F175+SC!F175+GT!F175+IJ!F175</f>
        <v>0</v>
      </c>
      <c r="G174" s="85">
        <f>PR!G175+ART!G175+LH!G175+MY!G175+MT!G175+VC!G175+CF!G175+SS!G175+CA!H175+CM!G175+LT!G175+HOL!G175+GR!G175+SC!G175+GT!G175+IJ!G175</f>
        <v>0</v>
      </c>
      <c r="H174" s="85">
        <f>PR!H175+ART!H175+LH!H175+MY!H175+MT!H175+VC!H175+CF!H175+SS!H175+CA!I175+CM!H175+LT!H175+HOL!H175+GR!H175+SC!H175+GT!H175+IJ!H175</f>
        <v>0</v>
      </c>
      <c r="I174" s="85">
        <f>PR!I175+ART!I175+LH!I175+MY!I175+MT!I175+VC!I175+CF!I175+SS!I175+CA!J175+CM!I175+LT!I175+HOL!I175+GR!I175+SC!I175+GT!I175+IJ!I175</f>
        <v>290</v>
      </c>
      <c r="J174" s="85">
        <f>PR!J175+ART!J175+LH!J175+MY!J175+MT!J175+VC!J175+CF!J175+SS!J175+CA!K175+CM!J175+LT!J175+HOL!J175+GR!J175+SC!J175+GT!J175+IJ!J175</f>
        <v>0</v>
      </c>
      <c r="K174" s="85">
        <f>PR!K175+ART!K175+LH!K175+MY!K175+MT!K175+VC!K175+CF!K175+SS!K175+CA!L175+CM!K175+LT!K175+HOL!K175+GR!K175+SC!K175+GT!K175+IJ!K175</f>
        <v>73</v>
      </c>
      <c r="L174" s="85">
        <f>PR!L175+ART!L175+LH!L175+MY!L175+MT!L175+VC!L175+CF!L175+SS!L175+CA!M175+CM!L175+LT!L175+HOL!L175+GR!L175+SC!L175+GT!L175+IJ!L175</f>
        <v>0</v>
      </c>
      <c r="M174" s="85">
        <f>PR!M175+ART!M175+LH!M175+MY!M175+MT!M175+VC!M175+CF!M175+SS!M175+CA!N175+CM!M175+LT!M175+HOL!M175+GR!M175+SC!M175+GT!M175+IJ!M175</f>
        <v>0</v>
      </c>
      <c r="N174" s="98">
        <f>PR!N175+ART!N175+LH!N175+MY!N175+MT!N175+VC!N175+CF!N175+SS!N175+CA!O175+CM!N175+LT!N175+HOL!N175+GR!N175+SC!N175+GT!N175+IJ!N175</f>
        <v>0</v>
      </c>
      <c r="O174" s="62">
        <f t="shared" si="39"/>
        <v>1500</v>
      </c>
    </row>
    <row r="175" spans="1:15" ht="15" customHeight="1" thickBot="1" x14ac:dyDescent="0.3">
      <c r="A175" s="49" t="s">
        <v>89</v>
      </c>
      <c r="B175" s="62">
        <f>SUM(C175:N175)</f>
        <v>1772</v>
      </c>
      <c r="C175" s="97">
        <f>PR!C176+ART!C176+LH!C176+MY!C176+MT!C176+VC!C176+CF!C176+SS!C176+CA!C176+CM!C176+LT!C176+HOL!C176+GR!C176+SC!C176+GT!C176+IJ!C176</f>
        <v>109</v>
      </c>
      <c r="D175" s="97">
        <f>PR!D176+ART!D176+LH!D176+MY!D176+MT!D176+VC!D176+CF!D176+SS!D176+CA!E176+CM!D176+LT!D176+HOL!D176+GR!D176+SC!D176+GT!D176+IJ!D176</f>
        <v>0</v>
      </c>
      <c r="E175" s="85">
        <f>PR!E176+ART!E176+LH!E176+MY!E176+MT!E176+VC!E176+CF!E176+SS!E176+CA!F176+CM!E176+LT!E176+HOL!E176+GR!E176+SC!E176+GT!E176+IJ!E176</f>
        <v>2</v>
      </c>
      <c r="F175" s="85">
        <f>PR!F176+ART!F176+LH!F176+MY!F176+MT!F176+VC!F176+CF!F176+SS!F176+CA!G176+CM!F176+LT!F176+HOL!F176+GR!F176+SC!F176+GT!F176+IJ!F176</f>
        <v>0</v>
      </c>
      <c r="G175" s="85">
        <f>PR!G176+ART!G176+LH!G176+MY!G176+MT!G176+VC!G176+CF!G176+SS!G176+CA!H176+CM!G176+LT!G176+HOL!G176+GR!G176+SC!G176+GT!G176+IJ!G176</f>
        <v>0</v>
      </c>
      <c r="H175" s="85">
        <f>PR!H176+ART!H176+LH!H176+MY!H176+MT!H176+VC!H176+CF!H176+SS!H176+CA!I176+CM!H176+LT!H176+HOL!H176+GR!H176+SC!H176+GT!H176+IJ!H176</f>
        <v>0</v>
      </c>
      <c r="I175" s="85">
        <f>PR!I176+ART!I176+LH!I176+MY!I176+MT!I176+VC!I176+CF!I176+SS!I176+CA!J176+CM!I176+LT!I176+HOL!I176+GR!I176+SC!I176+GT!I176+IJ!I176</f>
        <v>0</v>
      </c>
      <c r="J175" s="85">
        <f>PR!J176+ART!J176+LH!J176+MY!J176+MT!J176+VC!J176+CF!J176+SS!J176+CA!K176+CM!J176+LT!J176+HOL!J176+GR!J176+SC!J176+GT!J176+IJ!J176</f>
        <v>1661</v>
      </c>
      <c r="K175" s="85">
        <f>PR!K176+ART!K176+LH!K176+MY!K176+MT!K176+VC!K176+CF!K176+SS!K176+CA!L176+CM!K176+LT!K176+HOL!K176+GR!K176+SC!K176+GT!K176+IJ!K176</f>
        <v>0</v>
      </c>
      <c r="L175" s="85">
        <f>PR!L176+ART!L176+LH!L176+MY!L176+MT!L176+VC!L176+CF!L176+SS!L176+CA!M176+CM!L176+LT!L176+HOL!L176+GR!L176+SC!L176+GT!L176+IJ!L176</f>
        <v>0</v>
      </c>
      <c r="M175" s="85">
        <f>PR!M176+ART!M176+LH!M176+MY!M176+MT!M176+VC!M176+CF!M176+SS!M176+CA!N176+CM!M176+LT!M176+HOL!M176+GR!M176+SC!M176+GT!M176+IJ!M176</f>
        <v>0</v>
      </c>
      <c r="N175" s="98">
        <f>PR!N176+ART!N176+LH!N176+MY!N176+MT!N176+VC!N176+CF!N176+SS!N176+CA!O176+CM!N176+LT!N176+HOL!N176+GR!N176+SC!N176+GT!N176+IJ!N176</f>
        <v>0</v>
      </c>
      <c r="O175" s="62">
        <f>SUM(C175:N175)</f>
        <v>1772</v>
      </c>
    </row>
  </sheetData>
  <mergeCells count="4">
    <mergeCell ref="A2:A3"/>
    <mergeCell ref="A1:O1"/>
    <mergeCell ref="B2:B3"/>
    <mergeCell ref="C2:O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4"/>
  <sheetViews>
    <sheetView zoomScaleNormal="100" workbookViewId="0">
      <pane ySplit="2" topLeftCell="A3" activePane="bottomLeft" state="frozen"/>
      <selection pane="bottomLeft" activeCell="F6" sqref="F6"/>
    </sheetView>
  </sheetViews>
  <sheetFormatPr baseColWidth="10" defaultRowHeight="15" x14ac:dyDescent="0.25"/>
  <cols>
    <col min="1" max="1" width="36.7109375" style="37" customWidth="1"/>
    <col min="2" max="2" width="5" style="1" bestFit="1" customWidth="1"/>
    <col min="3" max="3" width="5.140625" style="1" bestFit="1" customWidth="1"/>
    <col min="4" max="4" width="5" style="1" bestFit="1" customWidth="1"/>
    <col min="5" max="5" width="6.28515625" style="1" customWidth="1"/>
    <col min="6" max="6" width="5" style="1" bestFit="1" customWidth="1"/>
    <col min="7" max="8" width="6.140625" style="1" bestFit="1" customWidth="1"/>
    <col min="9" max="9" width="4.85546875" style="1" bestFit="1" customWidth="1"/>
    <col min="10" max="10" width="5.140625" style="1" bestFit="1" customWidth="1"/>
    <col min="11" max="11" width="5" style="1" bestFit="1" customWidth="1"/>
    <col min="12" max="12" width="5.28515625" style="1" bestFit="1" customWidth="1"/>
    <col min="13" max="13" width="5" style="1" bestFit="1" customWidth="1"/>
    <col min="14" max="14" width="5.42578125" style="1" bestFit="1" customWidth="1"/>
    <col min="15" max="15" width="5.7109375" style="1" bestFit="1" customWidth="1"/>
    <col min="16" max="17" width="5" style="1" bestFit="1" customWidth="1"/>
    <col min="18" max="18" width="5.85546875" style="1" customWidth="1"/>
    <col min="19" max="19" width="5.42578125" style="1" bestFit="1" customWidth="1"/>
    <col min="20" max="22" width="5" style="1" bestFit="1" customWidth="1"/>
    <col min="23" max="23" width="4" style="1" bestFit="1" customWidth="1"/>
    <col min="24" max="24" width="3.85546875" style="1" bestFit="1" customWidth="1"/>
    <col min="25" max="25" width="7" style="1" bestFit="1" customWidth="1"/>
    <col min="26" max="26" width="4" style="1" bestFit="1" customWidth="1"/>
    <col min="27" max="27" width="6.28515625" style="1" customWidth="1"/>
    <col min="28" max="28" width="7.28515625" style="1" customWidth="1"/>
    <col min="29" max="29" width="7.5703125" style="1" customWidth="1"/>
    <col min="30" max="30" width="6.5703125" customWidth="1"/>
  </cols>
  <sheetData>
    <row r="1" spans="1:29" ht="21" thickBot="1" x14ac:dyDescent="0.3">
      <c r="A1" s="265" t="s">
        <v>489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6"/>
    </row>
    <row r="2" spans="1:29" ht="23.25" thickBot="1" x14ac:dyDescent="0.3">
      <c r="A2" s="196" t="s">
        <v>0</v>
      </c>
      <c r="B2" s="2" t="s">
        <v>192</v>
      </c>
      <c r="C2" s="6" t="s">
        <v>219</v>
      </c>
      <c r="D2" s="3" t="s">
        <v>228</v>
      </c>
      <c r="E2" s="3" t="s">
        <v>196</v>
      </c>
      <c r="F2" s="7" t="s">
        <v>224</v>
      </c>
      <c r="G2" s="3" t="s">
        <v>356</v>
      </c>
      <c r="H2" s="3" t="s">
        <v>302</v>
      </c>
      <c r="I2" s="3" t="s">
        <v>351</v>
      </c>
      <c r="J2" s="3" t="s">
        <v>210</v>
      </c>
      <c r="K2" s="3" t="s">
        <v>199</v>
      </c>
      <c r="L2" s="3" t="s">
        <v>200</v>
      </c>
      <c r="M2" s="3" t="s">
        <v>201</v>
      </c>
      <c r="N2" s="3" t="s">
        <v>243</v>
      </c>
      <c r="O2" s="3" t="s">
        <v>212</v>
      </c>
      <c r="P2" s="3" t="s">
        <v>202</v>
      </c>
      <c r="Q2" s="3" t="s">
        <v>213</v>
      </c>
      <c r="R2" s="3" t="s">
        <v>214</v>
      </c>
      <c r="S2" s="3" t="s">
        <v>193</v>
      </c>
      <c r="T2" s="3" t="s">
        <v>357</v>
      </c>
      <c r="U2" s="3" t="s">
        <v>205</v>
      </c>
      <c r="V2" s="3" t="s">
        <v>354</v>
      </c>
      <c r="W2" s="3" t="s">
        <v>216</v>
      </c>
      <c r="X2" s="3" t="s">
        <v>358</v>
      </c>
      <c r="Y2" s="145" t="s">
        <v>359</v>
      </c>
      <c r="Z2" s="3" t="s">
        <v>360</v>
      </c>
      <c r="AA2" s="3" t="s">
        <v>95</v>
      </c>
      <c r="AB2" s="3" t="s">
        <v>361</v>
      </c>
      <c r="AC2" s="5" t="s">
        <v>101</v>
      </c>
    </row>
    <row r="3" spans="1:29" x14ac:dyDescent="0.25">
      <c r="A3" s="197" t="s">
        <v>1</v>
      </c>
      <c r="B3" s="11">
        <f t="shared" ref="B3:AB3" si="0">B4+B5</f>
        <v>1737</v>
      </c>
      <c r="C3" s="11">
        <f t="shared" si="0"/>
        <v>825</v>
      </c>
      <c r="D3" s="11">
        <f t="shared" si="0"/>
        <v>2275</v>
      </c>
      <c r="E3" s="11">
        <f t="shared" si="0"/>
        <v>1606</v>
      </c>
      <c r="F3" s="11">
        <f t="shared" si="0"/>
        <v>1120</v>
      </c>
      <c r="G3" s="11">
        <f t="shared" si="0"/>
        <v>775</v>
      </c>
      <c r="H3" s="11">
        <f t="shared" si="0"/>
        <v>415</v>
      </c>
      <c r="I3" s="11">
        <f t="shared" si="0"/>
        <v>449</v>
      </c>
      <c r="J3" s="11">
        <f t="shared" si="0"/>
        <v>831</v>
      </c>
      <c r="K3" s="11">
        <f t="shared" si="0"/>
        <v>1348</v>
      </c>
      <c r="L3" s="11">
        <f t="shared" si="0"/>
        <v>2019</v>
      </c>
      <c r="M3" s="11">
        <f t="shared" si="0"/>
        <v>973</v>
      </c>
      <c r="N3" s="11">
        <f t="shared" si="0"/>
        <v>858</v>
      </c>
      <c r="O3" s="11">
        <f t="shared" si="0"/>
        <v>1358</v>
      </c>
      <c r="P3" s="11">
        <f t="shared" si="0"/>
        <v>2107</v>
      </c>
      <c r="Q3" s="11">
        <f t="shared" si="0"/>
        <v>1291</v>
      </c>
      <c r="R3" s="11">
        <f t="shared" si="0"/>
        <v>1778</v>
      </c>
      <c r="S3" s="11">
        <f t="shared" si="0"/>
        <v>295</v>
      </c>
      <c r="T3" s="11">
        <f t="shared" si="0"/>
        <v>1823</v>
      </c>
      <c r="U3" s="11">
        <f t="shared" si="0"/>
        <v>2845</v>
      </c>
      <c r="V3" s="11">
        <f t="shared" si="0"/>
        <v>1230</v>
      </c>
      <c r="W3" s="11">
        <f t="shared" si="0"/>
        <v>315</v>
      </c>
      <c r="X3" s="11">
        <f t="shared" si="0"/>
        <v>20</v>
      </c>
      <c r="Y3" s="11">
        <f t="shared" si="0"/>
        <v>22564</v>
      </c>
      <c r="Z3" s="11">
        <f t="shared" si="0"/>
        <v>405</v>
      </c>
      <c r="AA3" s="11">
        <f t="shared" si="0"/>
        <v>1500</v>
      </c>
      <c r="AB3" s="11">
        <f t="shared" si="0"/>
        <v>1772</v>
      </c>
      <c r="AC3" s="8">
        <f>SUM(B3:AB3)</f>
        <v>54534</v>
      </c>
    </row>
    <row r="4" spans="1:29" x14ac:dyDescent="0.25">
      <c r="A4" s="198" t="s">
        <v>2</v>
      </c>
      <c r="B4" s="15">
        <f t="shared" ref="B4:H4" si="1">SUM(B7,B40,B55,B64,B76,B96,B98,B129,B163,B170,B172,B173)</f>
        <v>1446</v>
      </c>
      <c r="C4" s="15">
        <f t="shared" si="1"/>
        <v>490</v>
      </c>
      <c r="D4" s="15">
        <f t="shared" si="1"/>
        <v>1921</v>
      </c>
      <c r="E4" s="15">
        <f t="shared" si="1"/>
        <v>1495</v>
      </c>
      <c r="F4" s="15">
        <f t="shared" si="1"/>
        <v>1060</v>
      </c>
      <c r="G4" s="15">
        <f t="shared" si="1"/>
        <v>620</v>
      </c>
      <c r="H4" s="15">
        <f t="shared" si="1"/>
        <v>400</v>
      </c>
      <c r="I4" s="15"/>
      <c r="J4" s="15">
        <f t="shared" ref="J4:AB4" si="2">SUM(J7,J40,J55,J64,J76,J96,J98,J129,J163,J170,J172,J173)</f>
        <v>735</v>
      </c>
      <c r="K4" s="15">
        <f t="shared" si="2"/>
        <v>1020</v>
      </c>
      <c r="L4" s="15">
        <f t="shared" si="2"/>
        <v>1570</v>
      </c>
      <c r="M4" s="15">
        <f t="shared" si="2"/>
        <v>815</v>
      </c>
      <c r="N4" s="15">
        <f t="shared" si="2"/>
        <v>620</v>
      </c>
      <c r="O4" s="15">
        <f t="shared" si="2"/>
        <v>1031</v>
      </c>
      <c r="P4" s="15">
        <f t="shared" si="2"/>
        <v>1753</v>
      </c>
      <c r="Q4" s="15">
        <f t="shared" si="2"/>
        <v>1063</v>
      </c>
      <c r="R4" s="15">
        <f t="shared" si="2"/>
        <v>1557</v>
      </c>
      <c r="S4" s="15">
        <f t="shared" si="2"/>
        <v>275</v>
      </c>
      <c r="T4" s="15">
        <f t="shared" si="2"/>
        <v>1545</v>
      </c>
      <c r="U4" s="15">
        <f t="shared" si="2"/>
        <v>2637</v>
      </c>
      <c r="V4" s="15">
        <f t="shared" si="2"/>
        <v>1060</v>
      </c>
      <c r="W4" s="15">
        <f t="shared" si="2"/>
        <v>195</v>
      </c>
      <c r="X4" s="15">
        <f t="shared" si="2"/>
        <v>20</v>
      </c>
      <c r="Y4" s="15">
        <f t="shared" si="2"/>
        <v>14437</v>
      </c>
      <c r="Z4" s="15">
        <f t="shared" si="2"/>
        <v>405</v>
      </c>
      <c r="AA4" s="15">
        <f t="shared" si="2"/>
        <v>1500</v>
      </c>
      <c r="AB4" s="15">
        <f t="shared" si="2"/>
        <v>1772</v>
      </c>
      <c r="AC4" s="13">
        <f>SUM(B4:AB4)</f>
        <v>41442</v>
      </c>
    </row>
    <row r="5" spans="1:29" ht="15.75" thickBot="1" x14ac:dyDescent="0.3">
      <c r="A5" s="199" t="s">
        <v>3</v>
      </c>
      <c r="B5" s="18">
        <f t="shared" ref="B5:W5" si="3">SUM(B8,B56,B65,B77,B99,B130,B171)</f>
        <v>291</v>
      </c>
      <c r="C5" s="18">
        <f t="shared" si="3"/>
        <v>335</v>
      </c>
      <c r="D5" s="18">
        <f t="shared" si="3"/>
        <v>354</v>
      </c>
      <c r="E5" s="18">
        <f t="shared" si="3"/>
        <v>111</v>
      </c>
      <c r="F5" s="18">
        <f t="shared" si="3"/>
        <v>60</v>
      </c>
      <c r="G5" s="18">
        <f t="shared" si="3"/>
        <v>155</v>
      </c>
      <c r="H5" s="18">
        <f t="shared" si="3"/>
        <v>15</v>
      </c>
      <c r="I5" s="18">
        <f t="shared" si="3"/>
        <v>449</v>
      </c>
      <c r="J5" s="18">
        <f t="shared" si="3"/>
        <v>96</v>
      </c>
      <c r="K5" s="18">
        <f t="shared" si="3"/>
        <v>328</v>
      </c>
      <c r="L5" s="18">
        <f t="shared" si="3"/>
        <v>449</v>
      </c>
      <c r="M5" s="18">
        <f t="shared" si="3"/>
        <v>158</v>
      </c>
      <c r="N5" s="18">
        <f t="shared" si="3"/>
        <v>238</v>
      </c>
      <c r="O5" s="18">
        <f t="shared" si="3"/>
        <v>327</v>
      </c>
      <c r="P5" s="18">
        <f t="shared" si="3"/>
        <v>354</v>
      </c>
      <c r="Q5" s="18">
        <f t="shared" si="3"/>
        <v>228</v>
      </c>
      <c r="R5" s="18">
        <f t="shared" si="3"/>
        <v>221</v>
      </c>
      <c r="S5" s="18">
        <f t="shared" si="3"/>
        <v>20</v>
      </c>
      <c r="T5" s="18">
        <f t="shared" si="3"/>
        <v>278</v>
      </c>
      <c r="U5" s="18">
        <f t="shared" si="3"/>
        <v>208</v>
      </c>
      <c r="V5" s="18">
        <f t="shared" si="3"/>
        <v>170</v>
      </c>
      <c r="W5" s="18">
        <f t="shared" si="3"/>
        <v>120</v>
      </c>
      <c r="X5" s="18"/>
      <c r="Y5" s="18">
        <f>SUM(Y8,Y56,Y65,Y77,Y99,Y130,Y171)</f>
        <v>8127</v>
      </c>
      <c r="Z5" s="18"/>
      <c r="AA5" s="18"/>
      <c r="AB5" s="18"/>
      <c r="AC5" s="16">
        <f>SUM(B5:AB5)</f>
        <v>13092</v>
      </c>
    </row>
    <row r="6" spans="1:29" x14ac:dyDescent="0.25">
      <c r="A6" s="200" t="s">
        <v>4</v>
      </c>
      <c r="B6" s="21">
        <f>B7+B8</f>
        <v>180</v>
      </c>
      <c r="C6" s="21">
        <f t="shared" ref="C6:W6" si="4">C7+C8</f>
        <v>20</v>
      </c>
      <c r="D6" s="21">
        <f t="shared" si="4"/>
        <v>160</v>
      </c>
      <c r="E6" s="21">
        <f t="shared" si="4"/>
        <v>1581</v>
      </c>
      <c r="F6" s="21">
        <f t="shared" si="4"/>
        <v>1120</v>
      </c>
      <c r="G6" s="21"/>
      <c r="H6" s="21"/>
      <c r="I6" s="21"/>
      <c r="J6" s="21">
        <f t="shared" si="4"/>
        <v>115</v>
      </c>
      <c r="K6" s="21">
        <f t="shared" si="4"/>
        <v>253</v>
      </c>
      <c r="L6" s="21">
        <f t="shared" si="4"/>
        <v>522</v>
      </c>
      <c r="M6" s="21">
        <f t="shared" si="4"/>
        <v>140</v>
      </c>
      <c r="N6" s="21">
        <f t="shared" si="4"/>
        <v>25</v>
      </c>
      <c r="O6" s="21">
        <f t="shared" si="4"/>
        <v>85</v>
      </c>
      <c r="P6" s="21">
        <f t="shared" si="4"/>
        <v>478</v>
      </c>
      <c r="Q6" s="21">
        <f t="shared" si="4"/>
        <v>80</v>
      </c>
      <c r="R6" s="21">
        <f t="shared" si="4"/>
        <v>313</v>
      </c>
      <c r="S6" s="21">
        <f t="shared" si="4"/>
        <v>295</v>
      </c>
      <c r="T6" s="21">
        <f t="shared" si="4"/>
        <v>75</v>
      </c>
      <c r="U6" s="21">
        <f t="shared" si="4"/>
        <v>706</v>
      </c>
      <c r="V6" s="21">
        <f t="shared" si="4"/>
        <v>70</v>
      </c>
      <c r="W6" s="21">
        <f t="shared" si="4"/>
        <v>15</v>
      </c>
      <c r="X6" s="21"/>
      <c r="Y6" s="21"/>
      <c r="Z6" s="21"/>
      <c r="AA6" s="21"/>
      <c r="AB6" s="21"/>
      <c r="AC6" s="150">
        <f t="shared" ref="AC6:AC71" si="5">SUM(B6:AB6)</f>
        <v>6233</v>
      </c>
    </row>
    <row r="7" spans="1:29" x14ac:dyDescent="0.25">
      <c r="A7" s="201" t="s">
        <v>166</v>
      </c>
      <c r="B7" s="218">
        <f>SUM(B9:B29)</f>
        <v>165</v>
      </c>
      <c r="C7" s="218">
        <f t="shared" ref="C7:W7" si="6">SUM(C9:C29)</f>
        <v>20</v>
      </c>
      <c r="D7" s="218">
        <f t="shared" si="6"/>
        <v>160</v>
      </c>
      <c r="E7" s="218">
        <f t="shared" si="6"/>
        <v>1495</v>
      </c>
      <c r="F7" s="218">
        <f t="shared" si="6"/>
        <v>1060</v>
      </c>
      <c r="G7" s="218"/>
      <c r="H7" s="218"/>
      <c r="I7" s="218"/>
      <c r="J7" s="218">
        <f t="shared" si="6"/>
        <v>115</v>
      </c>
      <c r="K7" s="218">
        <f t="shared" si="6"/>
        <v>250</v>
      </c>
      <c r="L7" s="218">
        <f t="shared" si="6"/>
        <v>458</v>
      </c>
      <c r="M7" s="218">
        <f t="shared" si="6"/>
        <v>140</v>
      </c>
      <c r="N7" s="218">
        <f t="shared" si="6"/>
        <v>25</v>
      </c>
      <c r="O7" s="218">
        <f t="shared" si="6"/>
        <v>85</v>
      </c>
      <c r="P7" s="218">
        <f t="shared" si="6"/>
        <v>450</v>
      </c>
      <c r="Q7" s="218">
        <f t="shared" si="6"/>
        <v>80</v>
      </c>
      <c r="R7" s="218">
        <f t="shared" si="6"/>
        <v>300</v>
      </c>
      <c r="S7" s="218">
        <f t="shared" si="6"/>
        <v>275</v>
      </c>
      <c r="T7" s="218">
        <f t="shared" si="6"/>
        <v>75</v>
      </c>
      <c r="U7" s="218">
        <f t="shared" si="6"/>
        <v>696</v>
      </c>
      <c r="V7" s="218">
        <f t="shared" si="6"/>
        <v>70</v>
      </c>
      <c r="W7" s="218">
        <f t="shared" si="6"/>
        <v>15</v>
      </c>
      <c r="X7" s="218"/>
      <c r="Y7" s="218"/>
      <c r="Z7" s="218"/>
      <c r="AA7" s="218"/>
      <c r="AB7" s="218"/>
      <c r="AC7" s="151">
        <f t="shared" si="5"/>
        <v>5934</v>
      </c>
    </row>
    <row r="8" spans="1:29" ht="15.75" thickBot="1" x14ac:dyDescent="0.3">
      <c r="A8" s="202" t="s">
        <v>167</v>
      </c>
      <c r="B8" s="44">
        <f>SUM(B30:B39)</f>
        <v>15</v>
      </c>
      <c r="C8" s="44"/>
      <c r="D8" s="44"/>
      <c r="E8" s="44">
        <f t="shared" ref="E8:U8" si="7">SUM(E30:E39)</f>
        <v>86</v>
      </c>
      <c r="F8" s="44">
        <f t="shared" si="7"/>
        <v>60</v>
      </c>
      <c r="G8" s="44"/>
      <c r="H8" s="44"/>
      <c r="I8" s="44"/>
      <c r="J8" s="44"/>
      <c r="K8" s="44">
        <f t="shared" si="7"/>
        <v>3</v>
      </c>
      <c r="L8" s="44">
        <f t="shared" si="7"/>
        <v>64</v>
      </c>
      <c r="M8" s="44"/>
      <c r="N8" s="44"/>
      <c r="O8" s="44"/>
      <c r="P8" s="44">
        <f t="shared" si="7"/>
        <v>28</v>
      </c>
      <c r="Q8" s="44"/>
      <c r="R8" s="44">
        <f t="shared" si="7"/>
        <v>13</v>
      </c>
      <c r="S8" s="44">
        <f t="shared" si="7"/>
        <v>20</v>
      </c>
      <c r="T8" s="44"/>
      <c r="U8" s="44">
        <f t="shared" si="7"/>
        <v>10</v>
      </c>
      <c r="V8" s="44"/>
      <c r="W8" s="44"/>
      <c r="X8" s="44"/>
      <c r="Y8" s="44"/>
      <c r="Z8" s="44"/>
      <c r="AA8" s="44"/>
      <c r="AB8" s="44"/>
      <c r="AC8" s="152">
        <f t="shared" si="5"/>
        <v>299</v>
      </c>
    </row>
    <row r="9" spans="1:29" x14ac:dyDescent="0.25">
      <c r="A9" s="38" t="s">
        <v>113</v>
      </c>
      <c r="B9" s="50">
        <f>PR!B10+ART!B10+LH!B10+MY!B10+MT!B10+VC!B10+CF!B10+SS!B10+IJ!B10</f>
        <v>40</v>
      </c>
      <c r="C9" s="121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3">
        <f>CA!B10+CM!B10+LT!B10+HOL!B10+GR!B10+SC!B10+GT!B10</f>
        <v>50</v>
      </c>
      <c r="T9" s="122"/>
      <c r="U9" s="122"/>
      <c r="V9" s="122"/>
      <c r="W9" s="122"/>
      <c r="X9" s="122"/>
      <c r="Y9" s="136"/>
      <c r="Z9" s="122"/>
      <c r="AA9" s="122"/>
      <c r="AB9" s="122"/>
      <c r="AC9" s="8">
        <f t="shared" si="5"/>
        <v>90</v>
      </c>
    </row>
    <row r="10" spans="1:29" x14ac:dyDescent="0.25">
      <c r="A10" s="39" t="s">
        <v>112</v>
      </c>
      <c r="B10" s="51"/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6">
        <f>PR!B11+ART!B11+LH!B11+MY!B11+MT!B11+VC!B11+CF!B11+SS!B11+CA!B11+CM!B11+LT!B11+HOL!B11+GR!B11+SC!B11+GT!B11+IJ!B11</f>
        <v>50</v>
      </c>
      <c r="T10" s="125"/>
      <c r="U10" s="125"/>
      <c r="V10" s="125"/>
      <c r="W10" s="125"/>
      <c r="X10" s="125"/>
      <c r="Y10" s="137"/>
      <c r="Z10" s="125"/>
      <c r="AA10" s="125"/>
      <c r="AB10" s="125"/>
      <c r="AC10" s="13">
        <f t="shared" si="5"/>
        <v>50</v>
      </c>
    </row>
    <row r="11" spans="1:29" x14ac:dyDescent="0.25">
      <c r="A11" s="39" t="s">
        <v>114</v>
      </c>
      <c r="B11" s="51"/>
      <c r="C11" s="124"/>
      <c r="D11" s="125"/>
      <c r="E11" s="125">
        <f>PR!B12+ART!B12+LH!B12+MY!B12+MT!B12+IJ!B12</f>
        <v>60</v>
      </c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>
        <f>VC!B12+CF!B12+SS!B12+CA!B12+CM!B12+LT!B12+HOL!B12+GR!B12+SC!B12+GT!B12</f>
        <v>50</v>
      </c>
      <c r="T11" s="125"/>
      <c r="U11" s="125"/>
      <c r="V11" s="125"/>
      <c r="W11" s="125"/>
      <c r="X11" s="125"/>
      <c r="Y11" s="137"/>
      <c r="Z11" s="125"/>
      <c r="AA11" s="125"/>
      <c r="AB11" s="125"/>
      <c r="AC11" s="13">
        <f t="shared" si="5"/>
        <v>110</v>
      </c>
    </row>
    <row r="12" spans="1:29" x14ac:dyDescent="0.25">
      <c r="A12" s="39" t="s">
        <v>115</v>
      </c>
      <c r="B12" s="51"/>
      <c r="C12" s="124"/>
      <c r="D12" s="125"/>
      <c r="E12" s="126">
        <f>PR!B13+ART!B13+LH!B13+MY!B13+IJ!B13</f>
        <v>120</v>
      </c>
      <c r="F12" s="125"/>
      <c r="G12" s="125"/>
      <c r="H12" s="125"/>
      <c r="I12" s="125"/>
      <c r="J12" s="125"/>
      <c r="K12" s="126">
        <f>MT!B13</f>
        <v>40</v>
      </c>
      <c r="L12" s="126">
        <f>VC!B13+CF!B13+SS!B13</f>
        <v>50</v>
      </c>
      <c r="M12" s="125"/>
      <c r="N12" s="125"/>
      <c r="O12" s="125"/>
      <c r="P12" s="126">
        <f>CA!B13+CM!B13</f>
        <v>60</v>
      </c>
      <c r="Q12" s="125"/>
      <c r="R12" s="125"/>
      <c r="S12" s="126">
        <f>LT!B13+HOL!B13</f>
        <v>50</v>
      </c>
      <c r="T12" s="125"/>
      <c r="U12" s="126">
        <f>GR!B13+SC!B13+GT!B13</f>
        <v>70</v>
      </c>
      <c r="V12" s="125"/>
      <c r="W12" s="125"/>
      <c r="X12" s="125"/>
      <c r="Y12" s="137"/>
      <c r="Z12" s="126"/>
      <c r="AA12" s="126"/>
      <c r="AB12" s="126"/>
      <c r="AC12" s="13">
        <f t="shared" si="5"/>
        <v>390</v>
      </c>
    </row>
    <row r="13" spans="1:29" x14ac:dyDescent="0.25">
      <c r="A13" s="39" t="s">
        <v>116</v>
      </c>
      <c r="B13" s="51">
        <f>PR!B14+ART!B14</f>
        <v>35</v>
      </c>
      <c r="C13" s="124"/>
      <c r="D13" s="125"/>
      <c r="E13" s="126">
        <f>LH!B14+MY!B14+IJ!B14</f>
        <v>140</v>
      </c>
      <c r="F13" s="125"/>
      <c r="G13" s="125"/>
      <c r="H13" s="125"/>
      <c r="I13" s="125"/>
      <c r="J13" s="125"/>
      <c r="K13" s="126">
        <f>MT!B14</f>
        <v>40</v>
      </c>
      <c r="L13" s="126">
        <f>VC!B14+SS!B14</f>
        <v>50</v>
      </c>
      <c r="M13" s="126">
        <f>CF!B14</f>
        <v>35</v>
      </c>
      <c r="N13" s="125"/>
      <c r="O13" s="126"/>
      <c r="P13" s="126">
        <f>CA!B14+CM!B14+LT!B14</f>
        <v>90</v>
      </c>
      <c r="Q13" s="125"/>
      <c r="R13" s="126">
        <f>HOL!B14</f>
        <v>70</v>
      </c>
      <c r="S13" s="126">
        <f>GT!B14</f>
        <v>75</v>
      </c>
      <c r="T13" s="126">
        <f>GR!B14</f>
        <v>40</v>
      </c>
      <c r="U13" s="126">
        <f>SC!B14</f>
        <v>66</v>
      </c>
      <c r="V13" s="125"/>
      <c r="W13" s="125"/>
      <c r="X13" s="125"/>
      <c r="Y13" s="137"/>
      <c r="Z13" s="126"/>
      <c r="AA13" s="126"/>
      <c r="AB13" s="126"/>
      <c r="AC13" s="13">
        <f t="shared" si="5"/>
        <v>641</v>
      </c>
    </row>
    <row r="14" spans="1:29" x14ac:dyDescent="0.25">
      <c r="A14" s="39" t="s">
        <v>5</v>
      </c>
      <c r="B14" s="51"/>
      <c r="C14" s="124"/>
      <c r="D14" s="125"/>
      <c r="E14" s="126">
        <f>PR!B15+ART!B15+LH!B15+MY!B15+IJ!B15</f>
        <v>135</v>
      </c>
      <c r="F14" s="125"/>
      <c r="G14" s="125"/>
      <c r="H14" s="125"/>
      <c r="I14" s="125"/>
      <c r="J14" s="125"/>
      <c r="K14" s="126">
        <f>MT!B15</f>
        <v>40</v>
      </c>
      <c r="L14" s="126">
        <f>VC!B15+SS!B15</f>
        <v>40</v>
      </c>
      <c r="M14" s="126">
        <f>CF!B15</f>
        <v>30</v>
      </c>
      <c r="N14" s="125"/>
      <c r="O14" s="125"/>
      <c r="P14" s="126">
        <f>CA!B15+CM!B15+LT!B15</f>
        <v>40</v>
      </c>
      <c r="Q14" s="125"/>
      <c r="R14" s="125"/>
      <c r="S14" s="125"/>
      <c r="T14" s="125"/>
      <c r="U14" s="126">
        <f>HOL!B15+GR!B15+SC!B15+GT!B15</f>
        <v>69</v>
      </c>
      <c r="V14" s="125"/>
      <c r="W14" s="125"/>
      <c r="X14" s="125"/>
      <c r="Y14" s="137"/>
      <c r="Z14" s="126"/>
      <c r="AA14" s="126"/>
      <c r="AB14" s="126"/>
      <c r="AC14" s="13">
        <f t="shared" si="5"/>
        <v>354</v>
      </c>
    </row>
    <row r="15" spans="1:29" x14ac:dyDescent="0.25">
      <c r="A15" s="39" t="s">
        <v>117</v>
      </c>
      <c r="B15" s="51"/>
      <c r="C15" s="124"/>
      <c r="D15" s="125"/>
      <c r="E15" s="126">
        <f>PR!B16+ART!B16+LH!B16+MY!B16+MT!B16+IJ!B16</f>
        <v>140</v>
      </c>
      <c r="F15" s="125"/>
      <c r="G15" s="125"/>
      <c r="H15" s="125"/>
      <c r="I15" s="125"/>
      <c r="J15" s="125"/>
      <c r="K15" s="125"/>
      <c r="L15" s="126">
        <f>VC!B16+CF!B16+SS!B16+CA!B16+CM!B16</f>
        <v>50</v>
      </c>
      <c r="M15" s="125"/>
      <c r="N15" s="125"/>
      <c r="O15" s="125"/>
      <c r="P15" s="125"/>
      <c r="Q15" s="125"/>
      <c r="R15" s="125"/>
      <c r="S15" s="125"/>
      <c r="T15" s="125"/>
      <c r="U15" s="126">
        <f>LT!B16+HOL!B16+GR!B16+SC!B16+GT!B16</f>
        <v>76</v>
      </c>
      <c r="V15" s="125"/>
      <c r="W15" s="125"/>
      <c r="X15" s="125"/>
      <c r="Y15" s="137"/>
      <c r="Z15" s="126"/>
      <c r="AA15" s="126"/>
      <c r="AB15" s="126"/>
      <c r="AC15" s="13">
        <f t="shared" si="5"/>
        <v>266</v>
      </c>
    </row>
    <row r="16" spans="1:29" x14ac:dyDescent="0.25">
      <c r="A16" s="39" t="s">
        <v>118</v>
      </c>
      <c r="B16" s="51">
        <f>PR!B17+ART!B17</f>
        <v>25</v>
      </c>
      <c r="C16" s="124"/>
      <c r="D16" s="125"/>
      <c r="E16" s="126">
        <f>LH!B17+MY!B17+MT!B17+IJ!B17</f>
        <v>140</v>
      </c>
      <c r="F16" s="125"/>
      <c r="G16" s="125"/>
      <c r="H16" s="125"/>
      <c r="I16" s="125"/>
      <c r="J16" s="125"/>
      <c r="K16" s="125"/>
      <c r="L16" s="126">
        <f>VC!B17+CF!B17+SS!B17+CA!B17+CM!B17</f>
        <v>50</v>
      </c>
      <c r="M16" s="125"/>
      <c r="N16" s="125"/>
      <c r="O16" s="125"/>
      <c r="P16" s="125"/>
      <c r="Q16" s="125"/>
      <c r="R16" s="125"/>
      <c r="S16" s="125"/>
      <c r="T16" s="125"/>
      <c r="U16" s="126">
        <f>LT!B17+HOL!B17+GR!B17+SC!B17+GT!B17</f>
        <v>77</v>
      </c>
      <c r="V16" s="125"/>
      <c r="W16" s="125"/>
      <c r="X16" s="125"/>
      <c r="Y16" s="137"/>
      <c r="Z16" s="126"/>
      <c r="AA16" s="126"/>
      <c r="AB16" s="126"/>
      <c r="AC16" s="13">
        <f t="shared" si="5"/>
        <v>292</v>
      </c>
    </row>
    <row r="17" spans="1:29" x14ac:dyDescent="0.25">
      <c r="A17" s="39" t="s">
        <v>119</v>
      </c>
      <c r="B17" s="51">
        <f>PR!B18</f>
        <v>35</v>
      </c>
      <c r="C17" s="124"/>
      <c r="D17" s="125"/>
      <c r="E17" s="126">
        <f>LH!B18</f>
        <v>150</v>
      </c>
      <c r="F17" s="125"/>
      <c r="G17" s="125"/>
      <c r="H17" s="125"/>
      <c r="I17" s="125"/>
      <c r="J17" s="126">
        <f>ART!B18+MY!B18</f>
        <v>75</v>
      </c>
      <c r="K17" s="126">
        <f>MT!B18</f>
        <v>40</v>
      </c>
      <c r="L17" s="126">
        <f>VC!B18</f>
        <v>30</v>
      </c>
      <c r="M17" s="126">
        <f>CF!B18</f>
        <v>35</v>
      </c>
      <c r="N17" s="126">
        <f>SS!B18</f>
        <v>25</v>
      </c>
      <c r="O17" s="126">
        <f>CA!B18</f>
        <v>25</v>
      </c>
      <c r="P17" s="126">
        <f>CM!B18</f>
        <v>60</v>
      </c>
      <c r="Q17" s="126">
        <f>LT!B18</f>
        <v>30</v>
      </c>
      <c r="R17" s="126">
        <f>HOL!B18</f>
        <v>50</v>
      </c>
      <c r="S17" s="125"/>
      <c r="T17" s="126">
        <f>GR!B18</f>
        <v>35</v>
      </c>
      <c r="U17" s="126">
        <f>SC!B18</f>
        <v>50</v>
      </c>
      <c r="V17" s="126">
        <f>GT!B18</f>
        <v>35</v>
      </c>
      <c r="W17" s="126">
        <f>IJ!B18</f>
        <v>15</v>
      </c>
      <c r="X17" s="126"/>
      <c r="Y17" s="138"/>
      <c r="Z17" s="126"/>
      <c r="AA17" s="126"/>
      <c r="AB17" s="126"/>
      <c r="AC17" s="13">
        <f t="shared" si="5"/>
        <v>690</v>
      </c>
    </row>
    <row r="18" spans="1:29" x14ac:dyDescent="0.25">
      <c r="A18" s="39" t="s">
        <v>120</v>
      </c>
      <c r="B18" s="51">
        <f>PR!B19</f>
        <v>30</v>
      </c>
      <c r="C18" s="127">
        <f>ART!B19</f>
        <v>20</v>
      </c>
      <c r="D18" s="125"/>
      <c r="E18" s="126">
        <f>LH!B19+IJ!B19</f>
        <v>140</v>
      </c>
      <c r="F18" s="125"/>
      <c r="G18" s="125"/>
      <c r="H18" s="125"/>
      <c r="I18" s="125"/>
      <c r="J18" s="126">
        <f>MY!B19</f>
        <v>40</v>
      </c>
      <c r="K18" s="126">
        <f>MT!B19</f>
        <v>50</v>
      </c>
      <c r="L18" s="126">
        <f>VC!B19+SS!B19</f>
        <v>60</v>
      </c>
      <c r="M18" s="126">
        <f>CF!B19</f>
        <v>40</v>
      </c>
      <c r="N18" s="125"/>
      <c r="O18" s="125"/>
      <c r="P18" s="126">
        <f>CA!B19+CM!B19</f>
        <v>60</v>
      </c>
      <c r="Q18" s="126">
        <f>LT!B19</f>
        <v>50</v>
      </c>
      <c r="R18" s="126">
        <f>HOL!B19+GR!B19</f>
        <v>90</v>
      </c>
      <c r="S18" s="125"/>
      <c r="T18" s="125"/>
      <c r="U18" s="126">
        <f>SC!B19</f>
        <v>44</v>
      </c>
      <c r="V18" s="126">
        <f>GT!B19</f>
        <v>35</v>
      </c>
      <c r="W18" s="125"/>
      <c r="X18" s="125"/>
      <c r="Y18" s="137"/>
      <c r="Z18" s="126"/>
      <c r="AA18" s="126"/>
      <c r="AB18" s="126"/>
      <c r="AC18" s="13">
        <f t="shared" si="5"/>
        <v>659</v>
      </c>
    </row>
    <row r="19" spans="1:29" x14ac:dyDescent="0.25">
      <c r="A19" s="39" t="s">
        <v>380</v>
      </c>
      <c r="B19" s="51"/>
      <c r="C19" s="124"/>
      <c r="D19" s="125"/>
      <c r="E19" s="126">
        <f>PR!B20+ART!B20+LH!B20+MY!B20+MT!B20+IJ!B20</f>
        <v>120</v>
      </c>
      <c r="F19" s="125"/>
      <c r="G19" s="125"/>
      <c r="H19" s="125"/>
      <c r="I19" s="125"/>
      <c r="J19" s="125"/>
      <c r="K19" s="125"/>
      <c r="L19" s="126">
        <f>VC!B20+CF!B20+SS!B20</f>
        <v>40</v>
      </c>
      <c r="M19" s="125"/>
      <c r="N19" s="125"/>
      <c r="O19" s="125"/>
      <c r="P19" s="126">
        <f>CA!B20+CM!B20+LT!B20+HOL!B20</f>
        <v>60</v>
      </c>
      <c r="Q19" s="125"/>
      <c r="R19" s="125"/>
      <c r="S19" s="125"/>
      <c r="T19" s="125"/>
      <c r="U19" s="126">
        <f>GR!B20+SC!B20+GT!B20</f>
        <v>67</v>
      </c>
      <c r="V19" s="125"/>
      <c r="W19" s="125"/>
      <c r="X19" s="125"/>
      <c r="Y19" s="137"/>
      <c r="Z19" s="126"/>
      <c r="AA19" s="126"/>
      <c r="AB19" s="126"/>
      <c r="AC19" s="13">
        <f t="shared" si="5"/>
        <v>287</v>
      </c>
    </row>
    <row r="20" spans="1:29" x14ac:dyDescent="0.25">
      <c r="A20" s="39" t="s">
        <v>121</v>
      </c>
      <c r="B20" s="51"/>
      <c r="C20" s="124"/>
      <c r="D20" s="125"/>
      <c r="E20" s="126">
        <f>PR!B21+ART!B21+LH!B21+MY!B21+MT!B21+IJ!B21</f>
        <v>120</v>
      </c>
      <c r="F20" s="125"/>
      <c r="G20" s="125"/>
      <c r="H20" s="125"/>
      <c r="I20" s="125"/>
      <c r="J20" s="125"/>
      <c r="K20" s="125"/>
      <c r="L20" s="126">
        <f>VC!B21+CF!B21+SS!B21</f>
        <v>40</v>
      </c>
      <c r="M20" s="125"/>
      <c r="N20" s="125"/>
      <c r="O20" s="126">
        <f>CA!B21+CM!B21</f>
        <v>30</v>
      </c>
      <c r="P20" s="125"/>
      <c r="Q20" s="125"/>
      <c r="R20" s="126">
        <f>LT!B21+HOL!B21</f>
        <v>30</v>
      </c>
      <c r="T20" s="125"/>
      <c r="U20" s="126">
        <f>GR!B21+SC!B21+GT!B21</f>
        <v>52</v>
      </c>
      <c r="V20" s="125"/>
      <c r="W20" s="125"/>
      <c r="X20" s="125"/>
      <c r="Y20" s="137"/>
      <c r="Z20" s="126"/>
      <c r="AA20" s="126"/>
      <c r="AB20" s="126"/>
      <c r="AC20" s="13">
        <f t="shared" si="5"/>
        <v>272</v>
      </c>
    </row>
    <row r="21" spans="1:29" x14ac:dyDescent="0.25">
      <c r="A21" s="39" t="s">
        <v>122</v>
      </c>
      <c r="B21" s="51"/>
      <c r="C21" s="124"/>
      <c r="D21" s="125"/>
      <c r="E21" s="126">
        <f>PR!B22+ART!B22+LH!B22+MY!B22+IJ!B22</f>
        <v>140</v>
      </c>
      <c r="F21" s="125"/>
      <c r="G21" s="125"/>
      <c r="H21" s="125"/>
      <c r="I21" s="125"/>
      <c r="J21" s="125"/>
      <c r="K21" s="126">
        <f>MT!B22</f>
        <v>40</v>
      </c>
      <c r="L21" s="126">
        <f>VC!B22+CF!B22+SS!B22</f>
        <v>48</v>
      </c>
      <c r="M21" s="125"/>
      <c r="N21" s="125"/>
      <c r="O21" s="126">
        <f>CA!B22</f>
        <v>30</v>
      </c>
      <c r="P21" s="126">
        <f>CM!B22+LT!B22</f>
        <v>80</v>
      </c>
      <c r="Q21" s="125"/>
      <c r="R21" s="126">
        <f>HOL!B22</f>
        <v>60</v>
      </c>
      <c r="S21" s="125"/>
      <c r="T21" s="125"/>
      <c r="U21" s="126">
        <f>GR!B22+SC!B22+GT!B22</f>
        <v>78</v>
      </c>
      <c r="V21" s="125"/>
      <c r="W21" s="125"/>
      <c r="X21" s="125"/>
      <c r="Y21" s="137"/>
      <c r="Z21" s="126"/>
      <c r="AA21" s="126"/>
      <c r="AB21" s="126"/>
      <c r="AC21" s="13">
        <f t="shared" si="5"/>
        <v>476</v>
      </c>
    </row>
    <row r="22" spans="1:29" x14ac:dyDescent="0.25">
      <c r="A22" s="39" t="s">
        <v>7</v>
      </c>
      <c r="B22" s="51"/>
      <c r="C22" s="124"/>
      <c r="D22" s="125"/>
      <c r="E22" s="126">
        <f>PR!B23+ART!B23+LH!B23+MY!B23+MT!B23+VC!B23+CF!B23+SS!B23+IJ!B23</f>
        <v>45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6">
        <f>CA!B23+CM!B23+LT!B23+HOL!B23+GR!B23+SC!B23+GT!B23</f>
        <v>47</v>
      </c>
      <c r="V22" s="125"/>
      <c r="W22" s="125"/>
      <c r="X22" s="125"/>
      <c r="Y22" s="137"/>
      <c r="Z22" s="126"/>
      <c r="AA22" s="126"/>
      <c r="AB22" s="126"/>
      <c r="AC22" s="13">
        <f t="shared" si="5"/>
        <v>92</v>
      </c>
    </row>
    <row r="23" spans="1:29" ht="22.5" x14ac:dyDescent="0.25">
      <c r="A23" s="39" t="s">
        <v>417</v>
      </c>
      <c r="B23" s="51"/>
      <c r="C23" s="124"/>
      <c r="D23" s="126">
        <f>PR!B24+ART!B24+LH!B24+MY!B24+MT!B24+VC!B24+CF!B24+SS!B24+CA!B24+CM!B24+LT!B24+HOL!B24+GR!B24+SC!B24+GT!B24+IJ!B24</f>
        <v>35</v>
      </c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37"/>
      <c r="Z23" s="125"/>
      <c r="AA23" s="125"/>
      <c r="AB23" s="125"/>
      <c r="AC23" s="13">
        <f t="shared" si="5"/>
        <v>35</v>
      </c>
    </row>
    <row r="24" spans="1:29" x14ac:dyDescent="0.25">
      <c r="A24" s="39" t="s">
        <v>123</v>
      </c>
      <c r="B24" s="51"/>
      <c r="C24" s="124"/>
      <c r="D24" s="125"/>
      <c r="E24" s="126">
        <f>PR!B25+ART!B25+LH!B25+MY!B25+MT!B25+VC!B25+CF!B25+SS!B25+CA!B25+CM!B25+LT!B25+HOL!B25+GR!B25+SC!B25+GT!B25+IJ!B25</f>
        <v>45</v>
      </c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37"/>
      <c r="Z24" s="125"/>
      <c r="AA24" s="125"/>
      <c r="AB24" s="125"/>
      <c r="AC24" s="13">
        <f t="shared" si="5"/>
        <v>45</v>
      </c>
    </row>
    <row r="25" spans="1:29" x14ac:dyDescent="0.25">
      <c r="A25" s="39" t="s">
        <v>9</v>
      </c>
      <c r="B25" s="51"/>
      <c r="C25" s="124"/>
      <c r="D25" s="125"/>
      <c r="E25" s="125"/>
      <c r="F25" s="126">
        <f>PR!B26+ART!B26+LH!B26+MY!B26+MT!B26+VC!B26+CF!B26+SS!B26+CA!B26+CM!B26+LT!B26+HOL!B26+GR!B26+SC!B26+GT!B26+IJ!B26</f>
        <v>800</v>
      </c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37"/>
      <c r="Z25" s="125"/>
      <c r="AA25" s="125"/>
      <c r="AB25" s="125"/>
      <c r="AC25" s="13">
        <f t="shared" si="5"/>
        <v>800</v>
      </c>
    </row>
    <row r="26" spans="1:29" x14ac:dyDescent="0.25">
      <c r="A26" s="39" t="s">
        <v>381</v>
      </c>
      <c r="B26" s="51"/>
      <c r="C26" s="124"/>
      <c r="D26" s="126">
        <f>PR!B27+ART!B27+LH!B27+MY!B27+MT!B27+VC!B27+CF!B27+SS!B27+CA!B27+CM!B27+LT!B27+HOL!B27+GR!B27+SC!B27+GT!B27+IJ!B27</f>
        <v>65</v>
      </c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37"/>
      <c r="Z26" s="125"/>
      <c r="AA26" s="125"/>
      <c r="AB26" s="125"/>
      <c r="AC26" s="13">
        <f t="shared" si="5"/>
        <v>65</v>
      </c>
    </row>
    <row r="27" spans="1:29" x14ac:dyDescent="0.25">
      <c r="A27" s="39" t="s">
        <v>10</v>
      </c>
      <c r="B27" s="51"/>
      <c r="C27" s="124"/>
      <c r="D27" s="126">
        <f>PR!B28+ART!B28+LH!B28+MY!B28+MT!B28+VC!B28+CF!B28+SS!B28+CA!B28+CM!B28+LT!B28+HOL!B28+GR!B28+SC!B28+GT!B28+IJ!B28</f>
        <v>60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37"/>
      <c r="Z27" s="125"/>
      <c r="AA27" s="125"/>
      <c r="AB27" s="125"/>
      <c r="AC27" s="13">
        <f t="shared" si="5"/>
        <v>60</v>
      </c>
    </row>
    <row r="28" spans="1:29" x14ac:dyDescent="0.25">
      <c r="A28" s="39" t="s">
        <v>11</v>
      </c>
      <c r="B28" s="51"/>
      <c r="C28" s="124"/>
      <c r="D28" s="125"/>
      <c r="E28" s="125"/>
      <c r="F28" s="126">
        <f>PR!B29+ART!B29+LH!B29+MY!B29+MT!B29+VC!B29+CF!B29+SS!B29+CA!B29+CM!B29+LT!B29+HOL!B29+GR!B29+SC!B29+GT!B29+IJ!B29</f>
        <v>60</v>
      </c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37"/>
      <c r="Z28" s="125"/>
      <c r="AA28" s="125"/>
      <c r="AB28" s="125"/>
      <c r="AC28" s="13">
        <f t="shared" si="5"/>
        <v>60</v>
      </c>
    </row>
    <row r="29" spans="1:29" x14ac:dyDescent="0.25">
      <c r="A29" s="39" t="s">
        <v>12</v>
      </c>
      <c r="B29" s="51"/>
      <c r="C29" s="124"/>
      <c r="D29" s="125"/>
      <c r="E29" s="125"/>
      <c r="F29" s="126">
        <f>PR!B30+ART!B30+LH!B30+MY!B30+MT!B30+VC!B30+CF!B30+SS!B30+CA!B30+CM!B30+LT!B30+HOL!B30+GR!B30+SC!B30+GT!B30+IJ!B30</f>
        <v>200</v>
      </c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37"/>
      <c r="Z29" s="125"/>
      <c r="AA29" s="125"/>
      <c r="AB29" s="125"/>
      <c r="AC29" s="13">
        <f t="shared" si="5"/>
        <v>200</v>
      </c>
    </row>
    <row r="30" spans="1:29" x14ac:dyDescent="0.25">
      <c r="A30" s="39" t="s">
        <v>105</v>
      </c>
      <c r="B30" s="51"/>
      <c r="C30" s="124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37"/>
      <c r="Z30" s="126"/>
      <c r="AA30" s="126"/>
      <c r="AB30" s="126"/>
      <c r="AC30" s="13">
        <f t="shared" si="5"/>
        <v>0</v>
      </c>
    </row>
    <row r="31" spans="1:29" x14ac:dyDescent="0.25">
      <c r="A31" s="39" t="s">
        <v>13</v>
      </c>
      <c r="B31" s="51"/>
      <c r="C31" s="124"/>
      <c r="D31" s="126"/>
      <c r="E31" s="126">
        <f>LH!B32</f>
        <v>29</v>
      </c>
      <c r="F31" s="126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37"/>
      <c r="Z31" s="125"/>
      <c r="AA31" s="125"/>
      <c r="AB31" s="125"/>
      <c r="AC31" s="13">
        <f t="shared" si="5"/>
        <v>29</v>
      </c>
    </row>
    <row r="32" spans="1:29" ht="22.5" x14ac:dyDescent="0.25">
      <c r="A32" s="39" t="s">
        <v>401</v>
      </c>
      <c r="B32" s="51"/>
      <c r="C32" s="124"/>
      <c r="D32" s="125"/>
      <c r="E32" s="126">
        <f>PR!B33+ART!B33+LH!B33+MY!B33+MT!B33+IJ!B33</f>
        <v>17</v>
      </c>
      <c r="F32" s="126"/>
      <c r="G32" s="125"/>
      <c r="H32" s="125"/>
      <c r="I32" s="125"/>
      <c r="J32" s="125"/>
      <c r="K32" s="125"/>
      <c r="L32" s="126">
        <f>VC!B33+CF!B33+SS!B33+CA!B33+CM!B33</f>
        <v>15</v>
      </c>
      <c r="M32" s="125"/>
      <c r="N32" s="125"/>
      <c r="O32" s="125"/>
      <c r="P32" s="125"/>
      <c r="Q32" s="125"/>
      <c r="R32" s="125">
        <f>LT!B33+HOL!B33+GR!B33+SC!B33+GT!B33</f>
        <v>13</v>
      </c>
      <c r="S32" s="125"/>
      <c r="T32" s="125"/>
      <c r="U32" s="125"/>
      <c r="V32" s="125"/>
      <c r="W32" s="125"/>
      <c r="X32" s="125"/>
      <c r="Y32" s="137"/>
      <c r="Z32" s="125"/>
      <c r="AA32" s="125"/>
      <c r="AB32" s="125"/>
      <c r="AC32" s="13">
        <f t="shared" si="5"/>
        <v>45</v>
      </c>
    </row>
    <row r="33" spans="1:29" x14ac:dyDescent="0.25">
      <c r="A33" s="39" t="s">
        <v>14</v>
      </c>
      <c r="B33" s="51"/>
      <c r="C33" s="124"/>
      <c r="D33" s="125"/>
      <c r="E33" s="126"/>
      <c r="F33" s="125"/>
      <c r="G33" s="125"/>
      <c r="H33" s="125"/>
      <c r="I33" s="125"/>
      <c r="J33" s="125"/>
      <c r="K33" s="125"/>
      <c r="L33" s="125">
        <f>VC!B34+CF!B34+SS!B34</f>
        <v>10</v>
      </c>
      <c r="M33" s="125"/>
      <c r="N33" s="125"/>
      <c r="O33" s="125"/>
      <c r="P33" s="125">
        <f>CA!B34+CM!B34+LT!B34</f>
        <v>10</v>
      </c>
      <c r="Q33" s="125"/>
      <c r="R33" s="125"/>
      <c r="S33" s="125"/>
      <c r="T33" s="125"/>
      <c r="U33" s="125">
        <f>HOL!C34+GR!C34+SC!C34+GT!C34</f>
        <v>10</v>
      </c>
      <c r="V33" s="125"/>
      <c r="W33" s="125"/>
      <c r="X33" s="125"/>
      <c r="Y33" s="137"/>
      <c r="Z33" s="126"/>
      <c r="AA33" s="126"/>
      <c r="AB33" s="126"/>
      <c r="AC33" s="13">
        <f t="shared" si="5"/>
        <v>30</v>
      </c>
    </row>
    <row r="34" spans="1:29" x14ac:dyDescent="0.25">
      <c r="A34" s="39" t="s">
        <v>15</v>
      </c>
      <c r="B34" s="51"/>
      <c r="C34" s="124"/>
      <c r="D34" s="125"/>
      <c r="E34" s="126"/>
      <c r="F34" s="125"/>
      <c r="G34" s="125"/>
      <c r="H34" s="125"/>
      <c r="I34" s="125"/>
      <c r="J34" s="125"/>
      <c r="K34" s="217">
        <f>MT!B35</f>
        <v>3</v>
      </c>
      <c r="L34" s="217">
        <f>VC!B35+CF!B35</f>
        <v>9</v>
      </c>
      <c r="M34" s="125"/>
      <c r="N34" s="125"/>
      <c r="O34" s="125"/>
      <c r="P34" s="126">
        <f>SS!B35+CA!B35+CM!B35+LT!B35+HOL!B35+GR!B35+GT!B35+SC!B35</f>
        <v>18</v>
      </c>
      <c r="Q34" s="125"/>
      <c r="R34" s="125"/>
      <c r="S34" s="125"/>
      <c r="T34" s="125"/>
      <c r="U34" s="126"/>
      <c r="V34" s="125"/>
      <c r="W34" s="125"/>
      <c r="X34" s="125"/>
      <c r="Y34" s="137"/>
      <c r="Z34" s="125"/>
      <c r="AA34" s="125"/>
      <c r="AB34" s="125"/>
      <c r="AC34" s="13">
        <f t="shared" si="5"/>
        <v>30</v>
      </c>
    </row>
    <row r="35" spans="1:29" ht="22.5" x14ac:dyDescent="0.25">
      <c r="A35" s="39" t="s">
        <v>106</v>
      </c>
      <c r="B35" s="51"/>
      <c r="C35" s="124"/>
      <c r="D35" s="125"/>
      <c r="E35" s="125"/>
      <c r="F35" s="126">
        <f>PR!B36+ART!B36+LH!B36+MY!B36+IJ!B36</f>
        <v>60</v>
      </c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37"/>
      <c r="Z35" s="125"/>
      <c r="AA35" s="125"/>
      <c r="AB35" s="125"/>
      <c r="AC35" s="13">
        <f t="shared" si="5"/>
        <v>60</v>
      </c>
    </row>
    <row r="36" spans="1:29" x14ac:dyDescent="0.25">
      <c r="A36" s="220" t="s">
        <v>450</v>
      </c>
      <c r="B36" s="51"/>
      <c r="C36" s="124"/>
      <c r="D36" s="125"/>
      <c r="E36" s="126">
        <f>LH!B37</f>
        <v>40</v>
      </c>
      <c r="F36" s="126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37"/>
      <c r="Z36" s="125"/>
      <c r="AA36" s="125"/>
      <c r="AB36" s="125"/>
      <c r="AC36" s="13">
        <f t="shared" si="5"/>
        <v>40</v>
      </c>
    </row>
    <row r="37" spans="1:29" x14ac:dyDescent="0.25">
      <c r="A37" s="220" t="s">
        <v>451</v>
      </c>
      <c r="B37" s="51"/>
      <c r="C37" s="124"/>
      <c r="D37" s="125"/>
      <c r="E37" s="125"/>
      <c r="F37" s="125"/>
      <c r="G37" s="125"/>
      <c r="H37" s="125"/>
      <c r="I37" s="125"/>
      <c r="J37" s="125"/>
      <c r="K37" s="125"/>
      <c r="L37" s="126">
        <f>VC!B38</f>
        <v>30</v>
      </c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37"/>
      <c r="Z37" s="125"/>
      <c r="AA37" s="125"/>
      <c r="AB37" s="125"/>
      <c r="AC37" s="13">
        <f t="shared" si="5"/>
        <v>30</v>
      </c>
    </row>
    <row r="38" spans="1:29" x14ac:dyDescent="0.25">
      <c r="A38" s="220" t="s">
        <v>452</v>
      </c>
      <c r="B38" s="51"/>
      <c r="C38" s="124"/>
      <c r="D38" s="125"/>
      <c r="E38" s="125"/>
      <c r="F38" s="125"/>
      <c r="G38" s="125"/>
      <c r="H38" s="125"/>
      <c r="I38" s="125"/>
      <c r="J38" s="126">
        <f>PR!B39+ART!B39+LH!B39+MY!B39+MT!B39+VC!B39+CF!B39+SS!B39+CA!B39+CM!B39+LT!B39+HOL!B39+GR!B39+SC!B39+GT!B39+IJ!B39</f>
        <v>0</v>
      </c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37"/>
      <c r="Z38" s="125"/>
      <c r="AA38" s="125"/>
      <c r="AB38" s="125"/>
      <c r="AC38" s="13">
        <f t="shared" si="5"/>
        <v>0</v>
      </c>
    </row>
    <row r="39" spans="1:29" ht="15.75" thickBot="1" x14ac:dyDescent="0.3">
      <c r="A39" s="42" t="s">
        <v>16</v>
      </c>
      <c r="B39" s="51">
        <f>PR!B40+ART!B40+LH!B40+MY!B40+MT!B40+VC!B40+CF!B40+SS!B40+IJ!B40</f>
        <v>15</v>
      </c>
      <c r="C39" s="128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>
        <f>CA!B40+CM!B40+LT!B40+HOL!B40+GR!B40+SC!B40+GT!B40</f>
        <v>20</v>
      </c>
      <c r="T39" s="129"/>
      <c r="U39" s="129"/>
      <c r="V39" s="129"/>
      <c r="W39" s="129"/>
      <c r="X39" s="129"/>
      <c r="Y39" s="139"/>
      <c r="Z39" s="129"/>
      <c r="AA39" s="129"/>
      <c r="AB39" s="129"/>
      <c r="AC39" s="148">
        <f t="shared" si="5"/>
        <v>35</v>
      </c>
    </row>
    <row r="40" spans="1:29" ht="15.75" thickBot="1" x14ac:dyDescent="0.3">
      <c r="A40" s="203" t="s">
        <v>17</v>
      </c>
      <c r="B40" s="63"/>
      <c r="C40" s="63"/>
      <c r="D40" s="64">
        <f>D41+D42+D43+D44+D45+D46+D47+D48+D49+D50+D51+D52+D53</f>
        <v>831</v>
      </c>
      <c r="E40" s="64"/>
      <c r="F40" s="64"/>
      <c r="G40" s="64"/>
      <c r="H40" s="64"/>
      <c r="I40" s="64"/>
      <c r="J40" s="64"/>
      <c r="K40" s="64"/>
      <c r="L40" s="64">
        <f>L41+L42+L43+L44+L45+L46+L47+L48+L49+L50+L51+L52+L53</f>
        <v>180</v>
      </c>
      <c r="M40" s="64"/>
      <c r="N40" s="64"/>
      <c r="O40" s="64"/>
      <c r="P40" s="64">
        <f>P41+P42+P43+P44+P45+P46+P47+P48+P49+P50+P51+P52+P53</f>
        <v>40</v>
      </c>
      <c r="Q40" s="64"/>
      <c r="R40" s="64">
        <f>R41+R42+R43+R44+R45+R46+R47+R48+R49+R50+R51+R52+R53</f>
        <v>20</v>
      </c>
      <c r="S40" s="64"/>
      <c r="T40" s="64"/>
      <c r="U40" s="64">
        <f>U41+U42+U43+U44+U45+U46+U47+U48+U49+U50+U51+U52+U53</f>
        <v>301</v>
      </c>
      <c r="V40" s="64"/>
      <c r="W40" s="64"/>
      <c r="X40" s="64"/>
      <c r="Y40" s="64"/>
      <c r="Z40" s="64"/>
      <c r="AA40" s="64"/>
      <c r="AB40" s="64"/>
      <c r="AC40" s="149">
        <f>SUM(B40:AB40)</f>
        <v>1372</v>
      </c>
    </row>
    <row r="41" spans="1:29" x14ac:dyDescent="0.25">
      <c r="A41" s="38" t="s">
        <v>383</v>
      </c>
      <c r="B41" s="50"/>
      <c r="C41" s="121"/>
      <c r="D41" s="123">
        <f>PR!B42+ART!B42+LH!B42+MY!B42+MT!B42+IJ!B42</f>
        <v>100</v>
      </c>
      <c r="E41" s="122"/>
      <c r="F41" s="122"/>
      <c r="G41" s="122"/>
      <c r="H41" s="122"/>
      <c r="I41" s="122"/>
      <c r="J41" s="122"/>
      <c r="K41" s="122"/>
      <c r="L41" s="123">
        <f>VC!B42+CF!B42+SS!B42+CA!B42+CM!B42</f>
        <v>25</v>
      </c>
      <c r="M41" s="122"/>
      <c r="N41" s="122"/>
      <c r="O41" s="122"/>
      <c r="P41" s="122"/>
      <c r="Q41" s="122"/>
      <c r="R41" s="123">
        <f>LT!B42+HOL!B42</f>
        <v>20</v>
      </c>
      <c r="S41" s="122"/>
      <c r="T41" s="122"/>
      <c r="U41" s="123">
        <f>GR!B42+SC!B42+GT!B42</f>
        <v>35</v>
      </c>
      <c r="V41" s="122"/>
      <c r="W41" s="122"/>
      <c r="X41" s="122"/>
      <c r="Y41" s="136"/>
      <c r="Z41" s="123"/>
      <c r="AA41" s="123"/>
      <c r="AB41" s="123"/>
      <c r="AC41" s="8">
        <f>SUM(B41:AB41)</f>
        <v>180</v>
      </c>
    </row>
    <row r="42" spans="1:29" x14ac:dyDescent="0.25">
      <c r="A42" s="39" t="s">
        <v>384</v>
      </c>
      <c r="B42" s="51"/>
      <c r="C42" s="124"/>
      <c r="D42" s="126">
        <f>PR!B43+ART!B43+LH!B43+MY!B43+MT!B43+IJ!B43</f>
        <v>100</v>
      </c>
      <c r="E42" s="125"/>
      <c r="F42" s="125"/>
      <c r="G42" s="125"/>
      <c r="H42" s="125"/>
      <c r="I42" s="125"/>
      <c r="J42" s="125"/>
      <c r="K42" s="125"/>
      <c r="L42" s="126">
        <f>VC!B43+CF!B43+SS!B43+CA!B43+CM!B43</f>
        <v>50</v>
      </c>
      <c r="M42" s="125"/>
      <c r="N42" s="125"/>
      <c r="O42" s="125"/>
      <c r="P42" s="125"/>
      <c r="Q42" s="125"/>
      <c r="R42" s="125"/>
      <c r="S42" s="125"/>
      <c r="T42" s="125"/>
      <c r="U42" s="126">
        <f>LT!B43+HOL!B43+GR!B43+SC!B43+GT!B43</f>
        <v>50</v>
      </c>
      <c r="V42" s="125"/>
      <c r="W42" s="125"/>
      <c r="X42" s="125"/>
      <c r="Y42" s="137"/>
      <c r="Z42" s="126"/>
      <c r="AA42" s="126"/>
      <c r="AB42" s="126"/>
      <c r="AC42" s="13">
        <f t="shared" si="5"/>
        <v>200</v>
      </c>
    </row>
    <row r="43" spans="1:29" x14ac:dyDescent="0.25">
      <c r="A43" s="39" t="s">
        <v>385</v>
      </c>
      <c r="B43" s="51"/>
      <c r="C43" s="124"/>
      <c r="D43" s="217">
        <f>PR!B44+ART!B44+LH!B44+MY!B44+MT!B44+IJ!B44</f>
        <v>66</v>
      </c>
      <c r="E43" s="125"/>
      <c r="F43" s="125"/>
      <c r="G43" s="125"/>
      <c r="H43" s="125"/>
      <c r="I43" s="125"/>
      <c r="J43" s="125"/>
      <c r="K43" s="125"/>
      <c r="L43" s="126">
        <f>VC!B44+CF!B44+SS!B44+CA!B44+CM!B44</f>
        <v>25</v>
      </c>
      <c r="M43" s="125"/>
      <c r="N43" s="125"/>
      <c r="O43" s="125"/>
      <c r="P43" s="125"/>
      <c r="Q43" s="125"/>
      <c r="R43" s="125"/>
      <c r="S43" s="125"/>
      <c r="T43" s="125"/>
      <c r="U43" s="126">
        <f>LT!B44+HOL!B44+GR!B44+SC!B44+GT!B44</f>
        <v>45</v>
      </c>
      <c r="V43" s="125"/>
      <c r="W43" s="125"/>
      <c r="X43" s="125"/>
      <c r="Y43" s="137"/>
      <c r="Z43" s="126"/>
      <c r="AA43" s="126"/>
      <c r="AB43" s="126"/>
      <c r="AC43" s="13">
        <f t="shared" si="5"/>
        <v>136</v>
      </c>
    </row>
    <row r="44" spans="1:29" x14ac:dyDescent="0.25">
      <c r="A44" s="39" t="s">
        <v>386</v>
      </c>
      <c r="B44" s="51"/>
      <c r="C44" s="124"/>
      <c r="D44" s="126">
        <f>PR!B45+ART!B45+LH!B45+MY!B45+MT!B45+IJ!B45</f>
        <v>80</v>
      </c>
      <c r="E44" s="125"/>
      <c r="F44" s="125"/>
      <c r="G44" s="125"/>
      <c r="H44" s="125"/>
      <c r="I44" s="125"/>
      <c r="J44" s="125"/>
      <c r="K44" s="125"/>
      <c r="L44" s="126">
        <f>VC!B45+CF!B45+SS!B45+CA!B45+CM!B45</f>
        <v>25</v>
      </c>
      <c r="M44" s="125"/>
      <c r="N44" s="125"/>
      <c r="O44" s="125"/>
      <c r="P44" s="125"/>
      <c r="Q44" s="125"/>
      <c r="R44" s="125"/>
      <c r="S44" s="125"/>
      <c r="T44" s="125"/>
      <c r="U44" s="126">
        <f>LT!B45+HOL!B45+GR!B45+SC!B45+GT!B45</f>
        <v>65</v>
      </c>
      <c r="V44" s="125"/>
      <c r="W44" s="125"/>
      <c r="X44" s="125"/>
      <c r="Y44" s="137"/>
      <c r="Z44" s="126"/>
      <c r="AA44" s="126"/>
      <c r="AB44" s="126"/>
      <c r="AC44" s="13">
        <f t="shared" si="5"/>
        <v>170</v>
      </c>
    </row>
    <row r="45" spans="1:29" x14ac:dyDescent="0.25">
      <c r="A45" s="39" t="s">
        <v>387</v>
      </c>
      <c r="B45" s="51"/>
      <c r="C45" s="124"/>
      <c r="D45" s="126">
        <f>PR!B46+ART!B46+LH!B46+MY!B46+MT!B46+VC!B46+CF!B46+SS!B46+CA!B46+CM!B46+LT!B46+HOL!B46+GR!B46+SC!B46+GT!B46+IJ!B46</f>
        <v>80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37"/>
      <c r="Z45" s="125"/>
      <c r="AA45" s="125"/>
      <c r="AB45" s="125"/>
      <c r="AC45" s="13">
        <f t="shared" si="5"/>
        <v>80</v>
      </c>
    </row>
    <row r="46" spans="1:29" x14ac:dyDescent="0.25">
      <c r="A46" s="39" t="s">
        <v>388</v>
      </c>
      <c r="B46" s="51"/>
      <c r="C46" s="124"/>
      <c r="D46" s="126">
        <f>PR!B47+ART!B47+LH!B47+MY!B47+MT!B47+VC!B47+CF!B47+SS!B47+CA!B47+CM!B47+LT!B47+HOL!B47+GR!B47+SC!B47+GT!B47+IJ!B47</f>
        <v>30</v>
      </c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37"/>
      <c r="Z46" s="125"/>
      <c r="AA46" s="125"/>
      <c r="AB46" s="125"/>
      <c r="AC46" s="13">
        <f t="shared" si="5"/>
        <v>30</v>
      </c>
    </row>
    <row r="47" spans="1:29" x14ac:dyDescent="0.25">
      <c r="A47" s="39" t="s">
        <v>382</v>
      </c>
      <c r="B47" s="51"/>
      <c r="C47" s="124"/>
      <c r="D47" s="126">
        <f>PR!B48+ART!B48+LH!B48+MY!B48+MT!B48+VC!B48+CF!B48+SS!B48+CA!B48+CM!B48+LT!B48+HOL!B48+GR!B48+SC!B48+GT!B48+IJ!B48</f>
        <v>25</v>
      </c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37"/>
      <c r="Z47" s="125"/>
      <c r="AA47" s="125"/>
      <c r="AB47" s="125"/>
      <c r="AC47" s="13">
        <f t="shared" si="5"/>
        <v>25</v>
      </c>
    </row>
    <row r="48" spans="1:29" x14ac:dyDescent="0.25">
      <c r="A48" s="39" t="s">
        <v>389</v>
      </c>
      <c r="B48" s="51"/>
      <c r="C48" s="124"/>
      <c r="D48" s="126">
        <f>PR!B49+ART!B49+LH!B49+MY!B49+MT!B49+VC!B49+CF!B49+SS!B49+CA!B49+CM!B49+LT!B49+HOL!B49+GR!B49+SC!B49+GT!B49+IJ!B49</f>
        <v>30</v>
      </c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37"/>
      <c r="Z48" s="125"/>
      <c r="AA48" s="125"/>
      <c r="AB48" s="125"/>
      <c r="AC48" s="13">
        <f t="shared" si="5"/>
        <v>30</v>
      </c>
    </row>
    <row r="49" spans="1:29" x14ac:dyDescent="0.25">
      <c r="A49" s="39" t="s">
        <v>390</v>
      </c>
      <c r="B49" s="51"/>
      <c r="C49" s="124"/>
      <c r="D49" s="126">
        <f>PR!B50+ART!B50+LH!B50+MY!B50+MT!B50+VC!B50+CF!B50+SS!B50+CA!B50+CM!B50+LT!B50+HOL!B50+GR!B50+SC!B50+GT!B50+IJ!B50</f>
        <v>65</v>
      </c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37"/>
      <c r="Z49" s="125"/>
      <c r="AA49" s="125"/>
      <c r="AB49" s="125"/>
      <c r="AC49" s="13">
        <f t="shared" si="5"/>
        <v>65</v>
      </c>
    </row>
    <row r="50" spans="1:29" x14ac:dyDescent="0.25">
      <c r="A50" s="39" t="s">
        <v>391</v>
      </c>
      <c r="B50" s="51"/>
      <c r="C50" s="124"/>
      <c r="D50" s="126">
        <f>PR!B51+ART!B51+LH!B51+MY!B51+MT!B51+VC!B51+CF!B51+SS!B51+CA!B51+CM!B51+LT!B51+HOL!B51+GR!B51+SC!B51+GT!B51+IJ!B51</f>
        <v>65</v>
      </c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37"/>
      <c r="Z50" s="125"/>
      <c r="AA50" s="125"/>
      <c r="AB50" s="125"/>
      <c r="AC50" s="13">
        <f t="shared" si="5"/>
        <v>65</v>
      </c>
    </row>
    <row r="51" spans="1:29" x14ac:dyDescent="0.25">
      <c r="A51" s="39" t="s">
        <v>392</v>
      </c>
      <c r="B51" s="51"/>
      <c r="C51" s="124"/>
      <c r="D51" s="126">
        <f>PR!B52+ART!B52+LH!B52+MY!B52+MT!B52+VC!B52+CF!B52+SS!B52+IJ!B52</f>
        <v>55</v>
      </c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>
        <f>CA!B52+CM!B52+LT!B52+HOL!B52+GR!B52+SC!B52+GT!B52</f>
        <v>40</v>
      </c>
      <c r="Q51" s="125"/>
      <c r="R51" s="125"/>
      <c r="S51" s="125"/>
      <c r="T51" s="125"/>
      <c r="U51" s="125"/>
      <c r="V51" s="125"/>
      <c r="W51" s="125"/>
      <c r="X51" s="125"/>
      <c r="Y51" s="137"/>
      <c r="Z51" s="125"/>
      <c r="AA51" s="125"/>
      <c r="AB51" s="125"/>
      <c r="AC51" s="13">
        <f t="shared" si="5"/>
        <v>95</v>
      </c>
    </row>
    <row r="52" spans="1:29" x14ac:dyDescent="0.25">
      <c r="A52" s="39" t="s">
        <v>393</v>
      </c>
      <c r="B52" s="51"/>
      <c r="C52" s="124"/>
      <c r="D52" s="126">
        <f>PR!B53+ART!B53+LH!B53+MY!B53+MT!B53+IJ!B53</f>
        <v>70</v>
      </c>
      <c r="E52" s="125"/>
      <c r="F52" s="125"/>
      <c r="G52" s="125"/>
      <c r="H52" s="125"/>
      <c r="I52" s="125"/>
      <c r="J52" s="125"/>
      <c r="K52" s="125"/>
      <c r="L52" s="126">
        <f>VC!B53+CF!B53+SS!B53+CA!B53+CM!B53</f>
        <v>30</v>
      </c>
      <c r="M52" s="125"/>
      <c r="N52" s="125"/>
      <c r="O52" s="125"/>
      <c r="P52" s="125"/>
      <c r="Q52" s="125"/>
      <c r="R52" s="125"/>
      <c r="S52" s="125"/>
      <c r="T52" s="125"/>
      <c r="U52" s="126">
        <f>LT!B53+HOL!B53+GR!B53+SC!B53+GT!B53</f>
        <v>40</v>
      </c>
      <c r="V52" s="125"/>
      <c r="W52" s="125"/>
      <c r="X52" s="125"/>
      <c r="Y52" s="137"/>
      <c r="Z52" s="126"/>
      <c r="AA52" s="126"/>
      <c r="AB52" s="126"/>
      <c r="AC52" s="13">
        <f t="shared" si="5"/>
        <v>140</v>
      </c>
    </row>
    <row r="53" spans="1:29" ht="15.75" thickBot="1" x14ac:dyDescent="0.3">
      <c r="A53" s="42" t="s">
        <v>394</v>
      </c>
      <c r="B53" s="52"/>
      <c r="C53" s="128"/>
      <c r="D53" s="126">
        <f>PR!B54+ART!B54+LH!B54+MY!B54+MT!B54+IJ!B54</f>
        <v>65</v>
      </c>
      <c r="E53" s="129"/>
      <c r="F53" s="129"/>
      <c r="G53" s="129"/>
      <c r="H53" s="129"/>
      <c r="I53" s="129"/>
      <c r="J53" s="129"/>
      <c r="K53" s="129"/>
      <c r="L53" s="126">
        <f>VC!B54+CF!B54+SS!B54+CA!B54+CM!B54</f>
        <v>25</v>
      </c>
      <c r="M53" s="129"/>
      <c r="N53" s="129"/>
      <c r="O53" s="129"/>
      <c r="P53" s="129"/>
      <c r="Q53" s="129"/>
      <c r="R53" s="129"/>
      <c r="S53" s="129"/>
      <c r="T53" s="129"/>
      <c r="U53" s="126">
        <f>LT!B54+HOL!B54+GR!B54+SC!B54+GT!B54</f>
        <v>66</v>
      </c>
      <c r="V53" s="129"/>
      <c r="W53" s="129"/>
      <c r="X53" s="133"/>
      <c r="Y53" s="140"/>
      <c r="Z53" s="126"/>
      <c r="AA53" s="126"/>
      <c r="AB53" s="126"/>
      <c r="AC53" s="16">
        <f>SUM(B53:AB53)</f>
        <v>156</v>
      </c>
    </row>
    <row r="54" spans="1:29" x14ac:dyDescent="0.25">
      <c r="A54" s="190" t="s">
        <v>374</v>
      </c>
      <c r="B54" s="63">
        <f t="shared" ref="B54:W54" si="8">B55+B56</f>
        <v>142</v>
      </c>
      <c r="C54" s="63">
        <f t="shared" si="8"/>
        <v>55</v>
      </c>
      <c r="D54" s="63"/>
      <c r="E54" s="63"/>
      <c r="F54" s="63"/>
      <c r="G54" s="63"/>
      <c r="H54" s="63"/>
      <c r="I54" s="63"/>
      <c r="J54" s="63">
        <f t="shared" si="8"/>
        <v>200</v>
      </c>
      <c r="K54" s="63">
        <f t="shared" si="8"/>
        <v>90</v>
      </c>
      <c r="L54" s="63">
        <f t="shared" si="8"/>
        <v>120</v>
      </c>
      <c r="M54" s="63">
        <f t="shared" si="8"/>
        <v>40</v>
      </c>
      <c r="N54" s="63">
        <f t="shared" si="8"/>
        <v>50</v>
      </c>
      <c r="O54" s="63">
        <f t="shared" si="8"/>
        <v>150</v>
      </c>
      <c r="P54" s="63">
        <f t="shared" si="8"/>
        <v>158</v>
      </c>
      <c r="Q54" s="63">
        <f t="shared" si="8"/>
        <v>50</v>
      </c>
      <c r="R54" s="63">
        <f t="shared" si="8"/>
        <v>84</v>
      </c>
      <c r="S54" s="63"/>
      <c r="T54" s="63">
        <f t="shared" si="8"/>
        <v>290</v>
      </c>
      <c r="U54" s="63">
        <f t="shared" si="8"/>
        <v>76</v>
      </c>
      <c r="V54" s="63">
        <f t="shared" si="8"/>
        <v>90</v>
      </c>
      <c r="W54" s="63">
        <f t="shared" si="8"/>
        <v>15</v>
      </c>
      <c r="X54" s="63"/>
      <c r="Y54" s="63"/>
      <c r="Z54" s="63"/>
      <c r="AA54" s="63"/>
      <c r="AB54" s="63"/>
      <c r="AC54" s="150">
        <f t="shared" si="5"/>
        <v>1610</v>
      </c>
    </row>
    <row r="55" spans="1:29" x14ac:dyDescent="0.25">
      <c r="A55" s="191" t="s">
        <v>166</v>
      </c>
      <c r="B55" s="89">
        <f>B57+B58+B59+B60+B61</f>
        <v>120</v>
      </c>
      <c r="C55" s="69">
        <f t="shared" ref="C55:W55" si="9">C57+C58+C59+C60+C61</f>
        <v>25</v>
      </c>
      <c r="D55" s="69"/>
      <c r="E55" s="69"/>
      <c r="F55" s="69"/>
      <c r="G55" s="69"/>
      <c r="H55" s="69"/>
      <c r="I55" s="69"/>
      <c r="J55" s="69">
        <f t="shared" si="9"/>
        <v>200</v>
      </c>
      <c r="K55" s="69">
        <f t="shared" si="9"/>
        <v>90</v>
      </c>
      <c r="L55" s="69">
        <f t="shared" si="9"/>
        <v>120</v>
      </c>
      <c r="M55" s="69">
        <f t="shared" si="9"/>
        <v>40</v>
      </c>
      <c r="N55" s="69">
        <f t="shared" si="9"/>
        <v>50</v>
      </c>
      <c r="O55" s="69">
        <f t="shared" si="9"/>
        <v>150</v>
      </c>
      <c r="P55" s="69">
        <f t="shared" si="9"/>
        <v>158</v>
      </c>
      <c r="Q55" s="69">
        <f t="shared" si="9"/>
        <v>50</v>
      </c>
      <c r="R55" s="69">
        <f t="shared" si="9"/>
        <v>84</v>
      </c>
      <c r="S55" s="69"/>
      <c r="T55" s="69">
        <f t="shared" si="9"/>
        <v>290</v>
      </c>
      <c r="U55" s="69">
        <f t="shared" si="9"/>
        <v>76</v>
      </c>
      <c r="V55" s="69">
        <f t="shared" si="9"/>
        <v>90</v>
      </c>
      <c r="W55" s="69">
        <f t="shared" si="9"/>
        <v>15</v>
      </c>
      <c r="X55" s="69"/>
      <c r="Y55" s="69"/>
      <c r="Z55" s="69"/>
      <c r="AA55" s="69"/>
      <c r="AB55" s="84"/>
      <c r="AC55" s="151">
        <f t="shared" si="5"/>
        <v>1558</v>
      </c>
    </row>
    <row r="56" spans="1:29" ht="15.75" thickBot="1" x14ac:dyDescent="0.3">
      <c r="A56" s="192" t="s">
        <v>167</v>
      </c>
      <c r="B56" s="78">
        <f>B62</f>
        <v>22</v>
      </c>
      <c r="C56" s="73">
        <f t="shared" ref="C56" si="10">C62</f>
        <v>30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4"/>
      <c r="AC56" s="152">
        <f t="shared" si="5"/>
        <v>52</v>
      </c>
    </row>
    <row r="57" spans="1:29" x14ac:dyDescent="0.25">
      <c r="A57" s="38" t="s">
        <v>396</v>
      </c>
      <c r="B57" s="50">
        <f>PR!B58</f>
        <v>40</v>
      </c>
      <c r="C57" s="131">
        <f>ART!B58</f>
        <v>25</v>
      </c>
      <c r="D57" s="122"/>
      <c r="E57" s="122"/>
      <c r="F57" s="122"/>
      <c r="G57" s="122"/>
      <c r="H57" s="122"/>
      <c r="I57" s="122"/>
      <c r="J57" s="123">
        <f>LH!B58+MY!B58</f>
        <v>50</v>
      </c>
      <c r="K57" s="123">
        <f>MT!B58</f>
        <v>90</v>
      </c>
      <c r="L57" s="123">
        <f>VC!B58</f>
        <v>40</v>
      </c>
      <c r="M57" s="123">
        <f>CF!B58</f>
        <v>40</v>
      </c>
      <c r="N57" s="123">
        <f>SS!B58</f>
        <v>25</v>
      </c>
      <c r="O57" s="123">
        <f>CA!B58</f>
        <v>90</v>
      </c>
      <c r="P57" s="123">
        <f>CM!B58</f>
        <v>80</v>
      </c>
      <c r="Q57" s="123">
        <f>LT!B58</f>
        <v>50</v>
      </c>
      <c r="R57" s="123">
        <f>HOL!B58</f>
        <v>84</v>
      </c>
      <c r="S57" s="122"/>
      <c r="T57" s="125">
        <f>GR!B58</f>
        <v>120</v>
      </c>
      <c r="U57" s="123">
        <f>SC!B58</f>
        <v>76</v>
      </c>
      <c r="V57" s="123">
        <f>GT!B58</f>
        <v>60</v>
      </c>
      <c r="W57" s="123">
        <f>IJ!B58</f>
        <v>15</v>
      </c>
      <c r="X57" s="123"/>
      <c r="Y57" s="141"/>
      <c r="Z57" s="123"/>
      <c r="AA57" s="123"/>
      <c r="AB57" s="123"/>
      <c r="AC57" s="8">
        <f t="shared" si="5"/>
        <v>885</v>
      </c>
    </row>
    <row r="58" spans="1:29" x14ac:dyDescent="0.25">
      <c r="A58" s="159" t="s">
        <v>136</v>
      </c>
      <c r="B58" s="51">
        <f>PR!B59+ART!B59+LH!B59+MY!B59+MT!B59+IJ!B59</f>
        <v>40</v>
      </c>
      <c r="C58" s="124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6">
        <f>VC!B59+CF!B59+SS!B59</f>
        <v>25</v>
      </c>
      <c r="O58" s="125"/>
      <c r="P58" s="125"/>
      <c r="Q58" s="125"/>
      <c r="R58" s="125"/>
      <c r="S58" s="125"/>
      <c r="T58" s="125">
        <f>CA!B59+CM!B59+LT!B59+HOL!B59+GR!B59</f>
        <v>35</v>
      </c>
      <c r="U58" s="125"/>
      <c r="V58" s="126">
        <f>SC!B59+GT!B59</f>
        <v>30</v>
      </c>
      <c r="W58" s="125"/>
      <c r="X58" s="125"/>
      <c r="Y58" s="137"/>
      <c r="Z58" s="125"/>
      <c r="AA58" s="125"/>
      <c r="AB58" s="125"/>
      <c r="AC58" s="13">
        <f t="shared" si="5"/>
        <v>130</v>
      </c>
    </row>
    <row r="59" spans="1:29" x14ac:dyDescent="0.25">
      <c r="A59" s="159" t="s">
        <v>418</v>
      </c>
      <c r="B59" s="51"/>
      <c r="C59" s="124"/>
      <c r="D59" s="125"/>
      <c r="E59" s="125"/>
      <c r="F59" s="125"/>
      <c r="G59" s="125"/>
      <c r="H59" s="125"/>
      <c r="I59" s="125"/>
      <c r="J59" s="126">
        <f>PR!B60+ART!B60+LH!B60+MY!B60+MT!B60+IJ!B60</f>
        <v>100</v>
      </c>
      <c r="K59" s="125"/>
      <c r="L59" s="126">
        <f>VC!B60+CF!B60+SS!B60</f>
        <v>40</v>
      </c>
      <c r="M59" s="125"/>
      <c r="N59" s="125"/>
      <c r="O59" s="125"/>
      <c r="P59" s="126">
        <f>CA!B60+CM!B60</f>
        <v>78</v>
      </c>
      <c r="Q59" s="125"/>
      <c r="R59" s="125"/>
      <c r="S59" s="125"/>
      <c r="T59" s="125">
        <f>LT!B60+HOL!B60+GR!B60+SC!B60+GT!B60</f>
        <v>65</v>
      </c>
      <c r="U59" s="125"/>
      <c r="V59" s="125"/>
      <c r="W59" s="125"/>
      <c r="X59" s="125"/>
      <c r="Y59" s="137"/>
      <c r="Z59" s="125"/>
      <c r="AA59" s="125"/>
      <c r="AB59" s="125"/>
      <c r="AC59" s="13">
        <f t="shared" si="5"/>
        <v>283</v>
      </c>
    </row>
    <row r="60" spans="1:29" x14ac:dyDescent="0.25">
      <c r="A60" s="159" t="s">
        <v>397</v>
      </c>
      <c r="B60" s="51">
        <f>PR!B61+ART!B61</f>
        <v>40</v>
      </c>
      <c r="C60" s="124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37"/>
      <c r="Z60" s="125"/>
      <c r="AA60" s="125"/>
      <c r="AB60" s="125"/>
      <c r="AC60" s="13">
        <f t="shared" si="5"/>
        <v>40</v>
      </c>
    </row>
    <row r="61" spans="1:29" x14ac:dyDescent="0.25">
      <c r="A61" s="161" t="s">
        <v>19</v>
      </c>
      <c r="B61" s="51"/>
      <c r="C61" s="124"/>
      <c r="D61" s="125"/>
      <c r="E61" s="125"/>
      <c r="F61" s="125"/>
      <c r="G61" s="125"/>
      <c r="H61" s="125"/>
      <c r="I61" s="125"/>
      <c r="J61" s="126">
        <f>PR!B62+ART!B62+LH!B62+MY!B62+MT!B62+IJ!B62</f>
        <v>50</v>
      </c>
      <c r="K61" s="125"/>
      <c r="L61" s="126">
        <f>VC!B62+CF!B62+SS!B62</f>
        <v>40</v>
      </c>
      <c r="M61" s="125"/>
      <c r="N61" s="125"/>
      <c r="O61" s="126">
        <f>CA!B62+CM!B62</f>
        <v>60</v>
      </c>
      <c r="P61" s="126"/>
      <c r="Q61" s="125"/>
      <c r="R61" s="125"/>
      <c r="S61" s="125"/>
      <c r="T61" s="125">
        <f>LT!B62+HOL!B62+GR!B62+SC!B62+GT!B62</f>
        <v>70</v>
      </c>
      <c r="U61" s="125"/>
      <c r="V61" s="125"/>
      <c r="W61" s="125"/>
      <c r="X61" s="125"/>
      <c r="Y61" s="137"/>
      <c r="Z61" s="125"/>
      <c r="AA61" s="125"/>
      <c r="AB61" s="125"/>
      <c r="AC61" s="13">
        <f t="shared" si="5"/>
        <v>220</v>
      </c>
    </row>
    <row r="62" spans="1:29" ht="15.75" thickBot="1" x14ac:dyDescent="0.3">
      <c r="A62" s="39" t="s">
        <v>372</v>
      </c>
      <c r="B62" s="51">
        <f>PR!B63</f>
        <v>22</v>
      </c>
      <c r="C62" s="127">
        <f>ART!B63</f>
        <v>30</v>
      </c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37"/>
      <c r="Z62" s="125"/>
      <c r="AA62" s="125"/>
      <c r="AB62" s="125"/>
      <c r="AC62" s="13">
        <f t="shared" si="5"/>
        <v>52</v>
      </c>
    </row>
    <row r="63" spans="1:29" ht="15.75" thickBot="1" x14ac:dyDescent="0.3">
      <c r="A63" s="39" t="s">
        <v>373</v>
      </c>
      <c r="B63" s="63">
        <f>B64+B65</f>
        <v>130</v>
      </c>
      <c r="C63" s="63">
        <f>C64+C65</f>
        <v>60</v>
      </c>
      <c r="D63" s="64">
        <f>D64+D65</f>
        <v>424</v>
      </c>
      <c r="E63" s="64">
        <f>E64+E65</f>
        <v>25</v>
      </c>
      <c r="F63" s="64"/>
      <c r="G63" s="64"/>
      <c r="H63" s="64"/>
      <c r="I63" s="64">
        <f>I64+I65</f>
        <v>449</v>
      </c>
      <c r="J63" s="64">
        <f>J64+J65</f>
        <v>65</v>
      </c>
      <c r="K63" s="64">
        <f>K64+K65</f>
        <v>235</v>
      </c>
      <c r="L63" s="64">
        <f t="shared" ref="L63:T63" si="11">L64+L65</f>
        <v>230</v>
      </c>
      <c r="M63" s="64">
        <f t="shared" si="11"/>
        <v>125</v>
      </c>
      <c r="N63" s="64">
        <f t="shared" si="11"/>
        <v>50</v>
      </c>
      <c r="O63" s="64">
        <f t="shared" si="11"/>
        <v>175</v>
      </c>
      <c r="P63" s="64">
        <f t="shared" si="11"/>
        <v>328</v>
      </c>
      <c r="Q63" s="64">
        <f t="shared" si="11"/>
        <v>138</v>
      </c>
      <c r="R63" s="64">
        <f t="shared" si="11"/>
        <v>313</v>
      </c>
      <c r="S63" s="64"/>
      <c r="T63" s="64">
        <f t="shared" si="11"/>
        <v>165</v>
      </c>
      <c r="U63" s="64">
        <f>U64+U65</f>
        <v>195</v>
      </c>
      <c r="V63" s="64">
        <f>V64+V65</f>
        <v>135</v>
      </c>
      <c r="W63" s="64">
        <f>W64+W65</f>
        <v>40</v>
      </c>
      <c r="X63" s="64"/>
      <c r="Y63" s="75"/>
      <c r="Z63" s="64"/>
      <c r="AA63" s="64"/>
      <c r="AB63" s="64"/>
      <c r="AC63" s="150">
        <f t="shared" si="5"/>
        <v>3282</v>
      </c>
    </row>
    <row r="64" spans="1:29" x14ac:dyDescent="0.25">
      <c r="A64" s="190" t="s">
        <v>20</v>
      </c>
      <c r="B64" s="68">
        <f>B66+B67+B68</f>
        <v>105</v>
      </c>
      <c r="C64" s="68">
        <f>C66+C67+C68</f>
        <v>35</v>
      </c>
      <c r="D64" s="69">
        <f>D66+D67+D68</f>
        <v>355</v>
      </c>
      <c r="E64" s="69"/>
      <c r="F64" s="69"/>
      <c r="G64" s="69"/>
      <c r="H64" s="69"/>
      <c r="I64" s="69"/>
      <c r="J64" s="69">
        <f>J66+J67+J68</f>
        <v>40</v>
      </c>
      <c r="K64" s="69">
        <f>K66+K67+K68</f>
        <v>115</v>
      </c>
      <c r="L64" s="69">
        <f t="shared" ref="L64:T64" si="12">L66+L67+L68</f>
        <v>130</v>
      </c>
      <c r="M64" s="69">
        <f t="shared" si="12"/>
        <v>100</v>
      </c>
      <c r="N64" s="69">
        <f t="shared" si="12"/>
        <v>25</v>
      </c>
      <c r="O64" s="69">
        <f t="shared" si="12"/>
        <v>70</v>
      </c>
      <c r="P64" s="69">
        <f t="shared" si="12"/>
        <v>180</v>
      </c>
      <c r="Q64" s="69">
        <f t="shared" si="12"/>
        <v>113</v>
      </c>
      <c r="R64" s="69">
        <f t="shared" si="12"/>
        <v>188</v>
      </c>
      <c r="S64" s="69"/>
      <c r="T64" s="69">
        <f t="shared" si="12"/>
        <v>140</v>
      </c>
      <c r="U64" s="69">
        <f>U66+U67+U68</f>
        <v>137</v>
      </c>
      <c r="V64" s="69">
        <f>V66+V67+V68</f>
        <v>110</v>
      </c>
      <c r="W64" s="69">
        <f>W66+W67+W68</f>
        <v>15</v>
      </c>
      <c r="X64" s="69"/>
      <c r="Y64" s="84"/>
      <c r="Z64" s="69"/>
      <c r="AA64" s="69"/>
      <c r="AB64" s="69"/>
      <c r="AC64" s="151">
        <f t="shared" si="5"/>
        <v>1858</v>
      </c>
    </row>
    <row r="65" spans="1:29" ht="15.75" thickBot="1" x14ac:dyDescent="0.3">
      <c r="A65" s="191" t="s">
        <v>166</v>
      </c>
      <c r="B65" s="72">
        <f>B69+B70+B71+B72+B73+B74</f>
        <v>25</v>
      </c>
      <c r="C65" s="72">
        <f>C69+C70+C71+C72+C73+C74</f>
        <v>25</v>
      </c>
      <c r="D65" s="72">
        <f>D69+D70+D71+D72+D73+D74</f>
        <v>69</v>
      </c>
      <c r="E65" s="72">
        <f>E69+E70+E71+E72+E73+E74</f>
        <v>25</v>
      </c>
      <c r="F65" s="72"/>
      <c r="G65" s="72"/>
      <c r="H65" s="72"/>
      <c r="I65" s="72">
        <f t="shared" ref="I65:R65" si="13">I69+I70+I71+I72+I73+I74</f>
        <v>449</v>
      </c>
      <c r="J65" s="72">
        <f t="shared" si="13"/>
        <v>25</v>
      </c>
      <c r="K65" s="72">
        <f t="shared" si="13"/>
        <v>120</v>
      </c>
      <c r="L65" s="72">
        <f t="shared" si="13"/>
        <v>100</v>
      </c>
      <c r="M65" s="72">
        <f t="shared" si="13"/>
        <v>25</v>
      </c>
      <c r="N65" s="72">
        <f t="shared" si="13"/>
        <v>25</v>
      </c>
      <c r="O65" s="72">
        <f t="shared" si="13"/>
        <v>105</v>
      </c>
      <c r="P65" s="72">
        <f t="shared" si="13"/>
        <v>148</v>
      </c>
      <c r="Q65" s="72">
        <f t="shared" si="13"/>
        <v>25</v>
      </c>
      <c r="R65" s="72">
        <f t="shared" si="13"/>
        <v>125</v>
      </c>
      <c r="S65" s="72"/>
      <c r="T65" s="72">
        <f>T69+T70+T71+T72+T73+T74</f>
        <v>25</v>
      </c>
      <c r="U65" s="72">
        <f>U69+U70+U71+U72+U73+U74</f>
        <v>58</v>
      </c>
      <c r="V65" s="72">
        <f>V69+V70+V71+V72+V73+V74</f>
        <v>25</v>
      </c>
      <c r="W65" s="73">
        <f>W69+W70+W71+W72+W73+W74</f>
        <v>25</v>
      </c>
      <c r="X65" s="73"/>
      <c r="Y65" s="73"/>
      <c r="Z65" s="72"/>
      <c r="AA65" s="72"/>
      <c r="AB65" s="72"/>
      <c r="AC65" s="152">
        <f t="shared" si="5"/>
        <v>1424</v>
      </c>
    </row>
    <row r="66" spans="1:29" ht="15.75" thickBot="1" x14ac:dyDescent="0.3">
      <c r="A66" s="192" t="s">
        <v>167</v>
      </c>
      <c r="B66" s="50">
        <f>PR!B68+ART!B68</f>
        <v>45</v>
      </c>
      <c r="C66" s="121"/>
      <c r="D66" s="123">
        <f>LH!B68+MY!B68+IJ!B68</f>
        <v>145</v>
      </c>
      <c r="E66" s="122"/>
      <c r="F66" s="122"/>
      <c r="G66" s="122"/>
      <c r="H66" s="122"/>
      <c r="I66" s="122"/>
      <c r="J66" s="122"/>
      <c r="K66" s="123">
        <f>MT!B68</f>
        <v>50</v>
      </c>
      <c r="L66" s="123">
        <f>VC!B68+SS!B68</f>
        <v>50</v>
      </c>
      <c r="M66" s="123">
        <f>CF!B68</f>
        <v>50</v>
      </c>
      <c r="N66" s="122"/>
      <c r="O66" s="122"/>
      <c r="P66" s="123">
        <f>CA!B68+CM!B68</f>
        <v>70</v>
      </c>
      <c r="Q66" s="123">
        <f>LT!B68</f>
        <v>40</v>
      </c>
      <c r="R66" s="123">
        <f>HOL!B68</f>
        <v>60</v>
      </c>
      <c r="S66" s="122"/>
      <c r="T66" s="123">
        <f>GR!B68</f>
        <v>60</v>
      </c>
      <c r="U66" s="123">
        <f>SC!B68</f>
        <v>69</v>
      </c>
      <c r="V66" s="123">
        <f>GT!B68</f>
        <v>40</v>
      </c>
      <c r="W66" s="122"/>
      <c r="X66" s="122"/>
      <c r="Y66" s="136"/>
      <c r="Z66" s="123"/>
      <c r="AA66" s="123"/>
      <c r="AB66" s="123"/>
      <c r="AC66" s="8">
        <f t="shared" si="5"/>
        <v>679</v>
      </c>
    </row>
    <row r="67" spans="1:29" x14ac:dyDescent="0.25">
      <c r="A67" s="38" t="s">
        <v>398</v>
      </c>
      <c r="B67" s="51">
        <f>PR!B69</f>
        <v>60</v>
      </c>
      <c r="C67" s="127">
        <f>ART!B69</f>
        <v>35</v>
      </c>
      <c r="D67" s="126">
        <f>LH!B69</f>
        <v>150</v>
      </c>
      <c r="E67" s="125"/>
      <c r="F67" s="125"/>
      <c r="G67" s="125"/>
      <c r="H67" s="125"/>
      <c r="I67" s="125"/>
      <c r="J67" s="126">
        <f>MY!B69</f>
        <v>40</v>
      </c>
      <c r="K67" s="126">
        <f>MT!B69</f>
        <v>50</v>
      </c>
      <c r="L67" s="126">
        <f>VC!B69</f>
        <v>50</v>
      </c>
      <c r="M67" s="126">
        <f>CF!B69</f>
        <v>50</v>
      </c>
      <c r="N67" s="126">
        <f>SS!B69</f>
        <v>25</v>
      </c>
      <c r="O67" s="126">
        <f>CA!B69</f>
        <v>40</v>
      </c>
      <c r="P67" s="126">
        <f>CM!B69</f>
        <v>80</v>
      </c>
      <c r="Q67" s="126">
        <f>LT!B69</f>
        <v>50</v>
      </c>
      <c r="R67" s="126">
        <f>HOL!B69</f>
        <v>80</v>
      </c>
      <c r="S67" s="125"/>
      <c r="T67" s="126">
        <f>GR!B69</f>
        <v>80</v>
      </c>
      <c r="U67" s="126">
        <f>SC!B69</f>
        <v>68</v>
      </c>
      <c r="V67" s="126">
        <f>GT!B69</f>
        <v>70</v>
      </c>
      <c r="W67" s="126">
        <f>IJ!B69</f>
        <v>15</v>
      </c>
      <c r="X67" s="126"/>
      <c r="Y67" s="138"/>
      <c r="Z67" s="126"/>
      <c r="AA67" s="126"/>
      <c r="AB67" s="126"/>
      <c r="AC67" s="13">
        <f t="shared" si="5"/>
        <v>943</v>
      </c>
    </row>
    <row r="68" spans="1:29" x14ac:dyDescent="0.25">
      <c r="A68" s="39" t="s">
        <v>399</v>
      </c>
      <c r="B68" s="51"/>
      <c r="C68" s="124"/>
      <c r="D68" s="126">
        <f>PR!B70+ART!B70+LH!B70+MY!B70+IJ!B70</f>
        <v>60</v>
      </c>
      <c r="E68" s="125"/>
      <c r="F68" s="125"/>
      <c r="G68" s="125"/>
      <c r="H68" s="125"/>
      <c r="I68" s="125"/>
      <c r="J68" s="125"/>
      <c r="K68" s="126">
        <f>MT!B70</f>
        <v>15</v>
      </c>
      <c r="L68" s="126">
        <f>VC!B70+CF!B70+SS!B70</f>
        <v>30</v>
      </c>
      <c r="M68" s="125"/>
      <c r="N68" s="125"/>
      <c r="O68" s="126">
        <f>CA!B70</f>
        <v>30</v>
      </c>
      <c r="P68" s="126">
        <f>CM!B70</f>
        <v>30</v>
      </c>
      <c r="Q68" s="126">
        <f>LT!B70+GR!B70</f>
        <v>23</v>
      </c>
      <c r="R68" s="126">
        <f>HOL!B70+SC!B70+GT!B70</f>
        <v>48</v>
      </c>
      <c r="S68" s="125"/>
      <c r="T68" s="125"/>
      <c r="U68" s="125"/>
      <c r="V68" s="125"/>
      <c r="W68" s="125"/>
      <c r="X68" s="125"/>
      <c r="Y68" s="137"/>
      <c r="Z68" s="125"/>
      <c r="AA68" s="125"/>
      <c r="AB68" s="125"/>
      <c r="AC68" s="13">
        <f t="shared" si="5"/>
        <v>236</v>
      </c>
    </row>
    <row r="69" spans="1:29" x14ac:dyDescent="0.25">
      <c r="A69" s="39" t="s">
        <v>400</v>
      </c>
      <c r="B69" s="51"/>
      <c r="C69" s="124"/>
      <c r="D69" s="125"/>
      <c r="E69" s="125"/>
      <c r="F69" s="125"/>
      <c r="G69" s="125"/>
      <c r="H69" s="125"/>
      <c r="I69" s="126">
        <f>ART!B71+LH!B71+MT!B71+VC!B71+CA!B71+CM!B71+HOL!B71+SC!B71</f>
        <v>449</v>
      </c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37"/>
      <c r="Z69" s="125"/>
      <c r="AA69" s="125"/>
      <c r="AB69" s="125"/>
      <c r="AC69" s="13">
        <f t="shared" si="5"/>
        <v>449</v>
      </c>
    </row>
    <row r="70" spans="1:29" x14ac:dyDescent="0.25">
      <c r="A70" s="39" t="s">
        <v>453</v>
      </c>
      <c r="B70" s="51"/>
      <c r="C70" s="124"/>
      <c r="D70" s="126">
        <f>LH!B72</f>
        <v>20</v>
      </c>
      <c r="E70" s="125"/>
      <c r="F70" s="125"/>
      <c r="G70" s="125"/>
      <c r="H70" s="125"/>
      <c r="I70" s="125"/>
      <c r="J70" s="125"/>
      <c r="K70" s="126">
        <f>MT!B72</f>
        <v>50</v>
      </c>
      <c r="L70" s="126">
        <f>VC!B72</f>
        <v>30</v>
      </c>
      <c r="M70" s="125"/>
      <c r="N70" s="125"/>
      <c r="O70" s="126">
        <f>CA!B72</f>
        <v>20</v>
      </c>
      <c r="P70" s="126">
        <f>CM!B72</f>
        <v>24</v>
      </c>
      <c r="Q70" s="125"/>
      <c r="R70" s="126">
        <f>HOL!B72</f>
        <v>30</v>
      </c>
      <c r="S70" s="125"/>
      <c r="T70" s="125"/>
      <c r="U70" s="125"/>
      <c r="V70" s="125"/>
      <c r="W70" s="125"/>
      <c r="X70" s="125"/>
      <c r="Y70" s="137"/>
      <c r="Z70" s="125"/>
      <c r="AA70" s="125"/>
      <c r="AB70" s="125"/>
      <c r="AC70" s="13">
        <f t="shared" si="5"/>
        <v>174</v>
      </c>
    </row>
    <row r="71" spans="1:29" x14ac:dyDescent="0.25">
      <c r="A71" s="39" t="s">
        <v>22</v>
      </c>
      <c r="B71" s="51"/>
      <c r="C71" s="124"/>
      <c r="D71" s="125"/>
      <c r="E71" s="126">
        <f>LH!B73</f>
        <v>25</v>
      </c>
      <c r="F71" s="125"/>
      <c r="G71" s="125"/>
      <c r="H71" s="125"/>
      <c r="I71" s="125"/>
      <c r="J71" s="125"/>
      <c r="K71" s="126">
        <f>MT!B73</f>
        <v>30</v>
      </c>
      <c r="L71" s="126">
        <f>VC!B73</f>
        <v>20</v>
      </c>
      <c r="M71" s="125"/>
      <c r="N71" s="125"/>
      <c r="O71" s="126">
        <f>CA!B73</f>
        <v>30</v>
      </c>
      <c r="P71" s="126">
        <f>CM!B73</f>
        <v>33</v>
      </c>
      <c r="Q71" s="125"/>
      <c r="R71" s="126">
        <f>HOL!B73</f>
        <v>30</v>
      </c>
      <c r="S71" s="125"/>
      <c r="T71" s="125"/>
      <c r="U71" s="125"/>
      <c r="V71" s="125"/>
      <c r="W71" s="125"/>
      <c r="X71" s="125"/>
      <c r="Y71" s="137"/>
      <c r="Z71" s="125"/>
      <c r="AA71" s="125"/>
      <c r="AB71" s="125"/>
      <c r="AC71" s="13">
        <f t="shared" si="5"/>
        <v>168</v>
      </c>
    </row>
    <row r="72" spans="1:29" x14ac:dyDescent="0.25">
      <c r="A72" s="228" t="s">
        <v>370</v>
      </c>
      <c r="B72" s="51"/>
      <c r="C72" s="124"/>
      <c r="D72" s="125"/>
      <c r="E72" s="126"/>
      <c r="F72" s="125"/>
      <c r="G72" s="125"/>
      <c r="H72" s="125"/>
      <c r="I72" s="125"/>
      <c r="J72" s="125"/>
      <c r="K72" s="126">
        <f>MT!B74</f>
        <v>15</v>
      </c>
      <c r="L72" s="126">
        <f>VC!B74</f>
        <v>25</v>
      </c>
      <c r="M72" s="125"/>
      <c r="N72" s="125"/>
      <c r="O72" s="126">
        <f>CA!B74</f>
        <v>30</v>
      </c>
      <c r="P72" s="126">
        <f>CM!B74</f>
        <v>33</v>
      </c>
      <c r="Q72" s="125"/>
      <c r="R72" s="126">
        <f>HOL!B74</f>
        <v>40</v>
      </c>
      <c r="S72" s="125"/>
      <c r="T72" s="125"/>
      <c r="U72" s="125"/>
      <c r="V72" s="125"/>
      <c r="W72" s="125"/>
      <c r="X72" s="125"/>
      <c r="Y72" s="137"/>
      <c r="Z72" s="125"/>
      <c r="AA72" s="125"/>
      <c r="AB72" s="125"/>
      <c r="AC72" s="13">
        <f>SUM(B72:AB72)</f>
        <v>143</v>
      </c>
    </row>
    <row r="73" spans="1:29" ht="22.5" x14ac:dyDescent="0.25">
      <c r="A73" s="220" t="s">
        <v>455</v>
      </c>
      <c r="B73" s="51">
        <f>PR!B75</f>
        <v>25</v>
      </c>
      <c r="C73" s="127">
        <f>ART!B75</f>
        <v>25</v>
      </c>
      <c r="D73" s="126">
        <f>LH!B75</f>
        <v>25</v>
      </c>
      <c r="E73" s="125"/>
      <c r="F73" s="125"/>
      <c r="G73" s="125"/>
      <c r="H73" s="125"/>
      <c r="I73" s="125"/>
      <c r="J73" s="126">
        <f>MY!B75</f>
        <v>25</v>
      </c>
      <c r="K73" s="126">
        <f>MT!B75</f>
        <v>25</v>
      </c>
      <c r="L73" s="126">
        <f>VC!B75</f>
        <v>25</v>
      </c>
      <c r="M73" s="126">
        <f>CF!B75</f>
        <v>25</v>
      </c>
      <c r="N73" s="126">
        <f>SS!B75</f>
        <v>25</v>
      </c>
      <c r="O73" s="126">
        <f>CA!B75</f>
        <v>25</v>
      </c>
      <c r="P73" s="126">
        <f>CM!B75</f>
        <v>25</v>
      </c>
      <c r="Q73" s="126">
        <f>LT!B75</f>
        <v>25</v>
      </c>
      <c r="R73" s="126">
        <f>HOL!B75</f>
        <v>25</v>
      </c>
      <c r="S73" s="125"/>
      <c r="T73" s="126">
        <f>GR!B75</f>
        <v>25</v>
      </c>
      <c r="U73" s="126">
        <f>SC!B75</f>
        <v>25</v>
      </c>
      <c r="V73" s="126">
        <f>GT!B75</f>
        <v>25</v>
      </c>
      <c r="W73" s="126">
        <f>IJ!B75</f>
        <v>25</v>
      </c>
      <c r="X73" s="126"/>
      <c r="Y73" s="138"/>
      <c r="Z73" s="126"/>
      <c r="AA73" s="126"/>
      <c r="AB73" s="126"/>
      <c r="AC73" s="13">
        <f t="shared" ref="AC73:AC135" si="14">SUM(B73:AB73)</f>
        <v>400</v>
      </c>
    </row>
    <row r="74" spans="1:29" ht="15.75" thickBot="1" x14ac:dyDescent="0.3">
      <c r="A74" s="39" t="s">
        <v>454</v>
      </c>
      <c r="B74" s="52"/>
      <c r="C74" s="147"/>
      <c r="D74" s="130">
        <f>LH!B76</f>
        <v>24</v>
      </c>
      <c r="E74" s="129"/>
      <c r="F74" s="129"/>
      <c r="G74" s="129"/>
      <c r="H74" s="129"/>
      <c r="I74" s="129"/>
      <c r="J74" s="130"/>
      <c r="K74" s="130"/>
      <c r="L74" s="130"/>
      <c r="M74" s="130"/>
      <c r="N74" s="130"/>
      <c r="O74" s="130"/>
      <c r="P74" s="130">
        <f>CM!B76</f>
        <v>33</v>
      </c>
      <c r="Q74" s="130"/>
      <c r="R74" s="130"/>
      <c r="S74" s="129"/>
      <c r="T74" s="130"/>
      <c r="U74" s="130">
        <f>SC!B76</f>
        <v>33</v>
      </c>
      <c r="V74" s="130"/>
      <c r="W74" s="130"/>
      <c r="X74" s="129"/>
      <c r="Y74" s="139"/>
      <c r="Z74" s="130"/>
      <c r="AA74" s="130"/>
      <c r="AB74" s="130"/>
      <c r="AC74" s="16">
        <f t="shared" si="14"/>
        <v>90</v>
      </c>
    </row>
    <row r="75" spans="1:29" ht="15.75" thickBot="1" x14ac:dyDescent="0.3">
      <c r="A75" s="42" t="s">
        <v>23</v>
      </c>
      <c r="B75" s="77">
        <f t="shared" ref="B75:W75" si="15">B76+B77</f>
        <v>119</v>
      </c>
      <c r="C75" s="64">
        <f t="shared" si="15"/>
        <v>90</v>
      </c>
      <c r="D75" s="64">
        <f t="shared" si="15"/>
        <v>860</v>
      </c>
      <c r="E75" s="64"/>
      <c r="F75" s="64"/>
      <c r="G75" s="64"/>
      <c r="H75" s="64"/>
      <c r="I75" s="64"/>
      <c r="J75" s="64">
        <f t="shared" si="15"/>
        <v>90</v>
      </c>
      <c r="K75" s="64">
        <f t="shared" si="15"/>
        <v>120</v>
      </c>
      <c r="L75" s="64">
        <f t="shared" si="15"/>
        <v>254</v>
      </c>
      <c r="M75" s="64">
        <f t="shared" si="15"/>
        <v>148</v>
      </c>
      <c r="N75" s="64">
        <f t="shared" si="15"/>
        <v>118</v>
      </c>
      <c r="O75" s="64">
        <f t="shared" si="15"/>
        <v>117</v>
      </c>
      <c r="P75" s="64">
        <f t="shared" si="15"/>
        <v>203</v>
      </c>
      <c r="Q75" s="64">
        <f t="shared" si="15"/>
        <v>183</v>
      </c>
      <c r="R75" s="64">
        <f t="shared" si="15"/>
        <v>273</v>
      </c>
      <c r="S75" s="64"/>
      <c r="T75" s="64">
        <f t="shared" si="15"/>
        <v>163</v>
      </c>
      <c r="U75" s="64">
        <f t="shared" si="15"/>
        <v>528</v>
      </c>
      <c r="V75" s="64">
        <f t="shared" si="15"/>
        <v>95</v>
      </c>
      <c r="W75" s="64">
        <f t="shared" si="15"/>
        <v>65</v>
      </c>
      <c r="X75" s="64"/>
      <c r="Y75" s="64"/>
      <c r="Z75" s="64"/>
      <c r="AA75" s="64"/>
      <c r="AB75" s="65"/>
      <c r="AC75" s="150">
        <f t="shared" si="14"/>
        <v>3426</v>
      </c>
    </row>
    <row r="76" spans="1:29" x14ac:dyDescent="0.25">
      <c r="A76" s="190" t="s">
        <v>24</v>
      </c>
      <c r="B76" s="89">
        <f>B78+B79+B80+B81+B82+B83+B84+B85+B86+B87+B88+B89+B90+B91+B92</f>
        <v>45</v>
      </c>
      <c r="C76" s="69">
        <f t="shared" ref="C76:W76" si="16">C78+C79+C80+C81+C82+C83+C84+C85+C86+C87+C88+C89+C90+C91+C92</f>
        <v>60</v>
      </c>
      <c r="D76" s="69">
        <f t="shared" si="16"/>
        <v>575</v>
      </c>
      <c r="E76" s="69"/>
      <c r="F76" s="69"/>
      <c r="G76" s="69"/>
      <c r="H76" s="69"/>
      <c r="I76" s="69"/>
      <c r="J76" s="69">
        <f t="shared" si="16"/>
        <v>50</v>
      </c>
      <c r="K76" s="69">
        <f t="shared" si="16"/>
        <v>75</v>
      </c>
      <c r="L76" s="69">
        <f t="shared" si="16"/>
        <v>217</v>
      </c>
      <c r="M76" s="69">
        <f t="shared" si="16"/>
        <v>140</v>
      </c>
      <c r="N76" s="69">
        <f t="shared" si="16"/>
        <v>50</v>
      </c>
      <c r="O76" s="69">
        <f t="shared" si="16"/>
        <v>45</v>
      </c>
      <c r="P76" s="69">
        <f t="shared" si="16"/>
        <v>180</v>
      </c>
      <c r="Q76" s="69">
        <f t="shared" si="16"/>
        <v>115</v>
      </c>
      <c r="R76" s="69">
        <f t="shared" si="16"/>
        <v>205</v>
      </c>
      <c r="S76" s="69"/>
      <c r="T76" s="69">
        <f t="shared" si="16"/>
        <v>75</v>
      </c>
      <c r="U76" s="69">
        <f t="shared" si="16"/>
        <v>478</v>
      </c>
      <c r="V76" s="69">
        <f t="shared" si="16"/>
        <v>40</v>
      </c>
      <c r="W76" s="69">
        <f t="shared" si="16"/>
        <v>15</v>
      </c>
      <c r="X76" s="69"/>
      <c r="Y76" s="69"/>
      <c r="Z76" s="69"/>
      <c r="AA76" s="69"/>
      <c r="AB76" s="70"/>
      <c r="AC76" s="151">
        <f t="shared" si="14"/>
        <v>2365</v>
      </c>
    </row>
    <row r="77" spans="1:29" ht="15.75" thickBot="1" x14ac:dyDescent="0.3">
      <c r="A77" s="191" t="s">
        <v>166</v>
      </c>
      <c r="B77" s="78">
        <f>B93+B94+B95</f>
        <v>74</v>
      </c>
      <c r="C77" s="73">
        <f t="shared" ref="C77:W77" si="17">C93+C94+C95</f>
        <v>30</v>
      </c>
      <c r="D77" s="73">
        <f t="shared" si="17"/>
        <v>285</v>
      </c>
      <c r="E77" s="73"/>
      <c r="F77" s="73"/>
      <c r="G77" s="73"/>
      <c r="H77" s="73"/>
      <c r="I77" s="73"/>
      <c r="J77" s="73">
        <f t="shared" si="17"/>
        <v>40</v>
      </c>
      <c r="K77" s="73">
        <f t="shared" si="17"/>
        <v>45</v>
      </c>
      <c r="L77" s="73">
        <f t="shared" si="17"/>
        <v>37</v>
      </c>
      <c r="M77" s="73">
        <f t="shared" si="17"/>
        <v>8</v>
      </c>
      <c r="N77" s="73">
        <f t="shared" si="17"/>
        <v>68</v>
      </c>
      <c r="O77" s="73">
        <f t="shared" si="17"/>
        <v>72</v>
      </c>
      <c r="P77" s="73">
        <f t="shared" si="17"/>
        <v>23</v>
      </c>
      <c r="Q77" s="73">
        <f t="shared" si="17"/>
        <v>68</v>
      </c>
      <c r="R77" s="73">
        <f t="shared" si="17"/>
        <v>68</v>
      </c>
      <c r="S77" s="73"/>
      <c r="T77" s="73">
        <f t="shared" si="17"/>
        <v>88</v>
      </c>
      <c r="U77" s="73">
        <f t="shared" si="17"/>
        <v>50</v>
      </c>
      <c r="V77" s="73">
        <f t="shared" si="17"/>
        <v>55</v>
      </c>
      <c r="W77" s="73">
        <f t="shared" si="17"/>
        <v>50</v>
      </c>
      <c r="X77" s="73"/>
      <c r="Y77" s="73"/>
      <c r="Z77" s="73"/>
      <c r="AA77" s="73"/>
      <c r="AB77" s="74"/>
      <c r="AC77" s="152">
        <f t="shared" si="14"/>
        <v>1061</v>
      </c>
    </row>
    <row r="78" spans="1:29" ht="15.75" thickBot="1" x14ac:dyDescent="0.3">
      <c r="A78" s="192" t="s">
        <v>167</v>
      </c>
      <c r="B78" s="50"/>
      <c r="C78" s="121"/>
      <c r="D78" s="123">
        <f>PR!B80+ART!B80+LH!B80+MY!B80+MT!B80+IJ!B80</f>
        <v>50</v>
      </c>
      <c r="E78" s="122"/>
      <c r="F78" s="122"/>
      <c r="G78" s="122"/>
      <c r="H78" s="122"/>
      <c r="I78" s="122"/>
      <c r="J78" s="122"/>
      <c r="K78" s="122"/>
      <c r="L78" s="122"/>
      <c r="M78" s="123">
        <f>VC!B80+CF!B80+SS!B80</f>
        <v>40</v>
      </c>
      <c r="N78" s="122"/>
      <c r="O78" s="122"/>
      <c r="P78" s="123">
        <f>CA!B80+CM!B80</f>
        <v>15</v>
      </c>
      <c r="Q78" s="122"/>
      <c r="R78" s="123">
        <f>LT!B80+HOL!B80+GR!B80</f>
        <v>25</v>
      </c>
      <c r="S78" s="122"/>
      <c r="T78" s="122"/>
      <c r="U78" s="123">
        <f>SC!B80+GT!B80</f>
        <v>40</v>
      </c>
      <c r="V78" s="122"/>
      <c r="W78" s="122"/>
      <c r="X78" s="122"/>
      <c r="Y78" s="136"/>
      <c r="Z78" s="123"/>
      <c r="AA78" s="123"/>
      <c r="AB78" s="123"/>
      <c r="AC78" s="8">
        <f t="shared" si="14"/>
        <v>170</v>
      </c>
    </row>
    <row r="79" spans="1:29" x14ac:dyDescent="0.25">
      <c r="A79" s="38" t="s">
        <v>402</v>
      </c>
      <c r="B79" s="51">
        <f>PR!B81</f>
        <v>30</v>
      </c>
      <c r="C79" s="127">
        <f>ART!B81</f>
        <v>30</v>
      </c>
      <c r="D79" s="126">
        <f>LH!B81</f>
        <v>98</v>
      </c>
      <c r="E79" s="125"/>
      <c r="F79" s="125"/>
      <c r="G79" s="125"/>
      <c r="H79" s="125"/>
      <c r="I79" s="125"/>
      <c r="J79" s="126">
        <f>MY!B81</f>
        <v>30</v>
      </c>
      <c r="K79" s="126">
        <f>MT!B81</f>
        <v>25</v>
      </c>
      <c r="L79" s="126">
        <f>VC!B81</f>
        <v>30</v>
      </c>
      <c r="M79" s="126">
        <f>CF!B81</f>
        <v>50</v>
      </c>
      <c r="N79" s="126">
        <f>SS!B81</f>
        <v>25</v>
      </c>
      <c r="O79" s="126">
        <f>CA!B81</f>
        <v>30</v>
      </c>
      <c r="P79" s="126">
        <f>CM!B81</f>
        <v>65</v>
      </c>
      <c r="Q79" s="126">
        <f>LT!B81</f>
        <v>50</v>
      </c>
      <c r="R79" s="126">
        <f>HOL!B81</f>
        <v>50</v>
      </c>
      <c r="S79" s="125"/>
      <c r="T79" s="126">
        <f>GR!B81</f>
        <v>40</v>
      </c>
      <c r="U79" s="126">
        <f>SC!B81</f>
        <v>56</v>
      </c>
      <c r="V79" s="126">
        <f>GT!B81</f>
        <v>40</v>
      </c>
      <c r="W79" s="126">
        <f>IJ!B81</f>
        <v>15</v>
      </c>
      <c r="X79" s="126"/>
      <c r="Y79" s="138"/>
      <c r="Z79" s="126"/>
      <c r="AA79" s="126"/>
      <c r="AB79" s="126"/>
      <c r="AC79" s="13">
        <f t="shared" si="14"/>
        <v>664</v>
      </c>
    </row>
    <row r="80" spans="1:29" x14ac:dyDescent="0.25">
      <c r="A80" s="39" t="s">
        <v>403</v>
      </c>
      <c r="B80" s="51"/>
      <c r="C80" s="124"/>
      <c r="D80" s="126">
        <f>PR!B82+ART!B82+LH!B82+MY!B82+MT!B82+VC!B82+CF!B82+SS!B82+IJ!B82</f>
        <v>33</v>
      </c>
      <c r="E80" s="125"/>
      <c r="F80" s="125"/>
      <c r="G80" s="125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6">
        <f>CA!B82+CM!B82+LT!B82+HOL!B82+GR!B82+SC!B82+GT!B82</f>
        <v>56</v>
      </c>
      <c r="V80" s="125"/>
      <c r="W80" s="125"/>
      <c r="X80" s="125"/>
      <c r="Y80" s="137"/>
      <c r="Z80" s="126"/>
      <c r="AA80" s="126"/>
      <c r="AB80" s="126"/>
      <c r="AC80" s="13">
        <f t="shared" si="14"/>
        <v>89</v>
      </c>
    </row>
    <row r="81" spans="1:29" x14ac:dyDescent="0.25">
      <c r="A81" s="39" t="s">
        <v>404</v>
      </c>
      <c r="B81" s="51"/>
      <c r="C81" s="124"/>
      <c r="D81" s="126">
        <f>PR!B83+ART!B83+LH!B83+MY!B83+IJ!B83</f>
        <v>55</v>
      </c>
      <c r="E81" s="125"/>
      <c r="F81" s="125"/>
      <c r="G81" s="125"/>
      <c r="H81" s="125"/>
      <c r="I81" s="125"/>
      <c r="J81" s="125"/>
      <c r="K81" s="126">
        <f>MT!B83</f>
        <v>20</v>
      </c>
      <c r="L81" s="126">
        <f>VC!B83+CF!B83+SS!B83</f>
        <v>25</v>
      </c>
      <c r="M81" s="125"/>
      <c r="N81" s="125"/>
      <c r="O81" s="125"/>
      <c r="P81" s="126">
        <f>CA!B83+CM!B83+LT!B83</f>
        <v>25</v>
      </c>
      <c r="Q81" s="125"/>
      <c r="R81" s="126">
        <f>HOL!B83+GR!B83</f>
        <v>25</v>
      </c>
      <c r="S81" s="125"/>
      <c r="T81" s="125"/>
      <c r="U81" s="126">
        <f>SC!B83+GT!B83</f>
        <v>42</v>
      </c>
      <c r="V81" s="125"/>
      <c r="W81" s="125"/>
      <c r="X81" s="125"/>
      <c r="Y81" s="137"/>
      <c r="Z81" s="125"/>
      <c r="AA81" s="125"/>
      <c r="AB81" s="125"/>
      <c r="AC81" s="13">
        <f t="shared" si="14"/>
        <v>192</v>
      </c>
    </row>
    <row r="82" spans="1:29" x14ac:dyDescent="0.25">
      <c r="A82" s="39" t="s">
        <v>405</v>
      </c>
      <c r="B82" s="51"/>
      <c r="C82" s="124"/>
      <c r="D82" s="126">
        <f>PR!B84+ART!B84+LH!B84+MY!B84+MT!B84+IJ!B84</f>
        <v>50</v>
      </c>
      <c r="E82" s="125"/>
      <c r="F82" s="125"/>
      <c r="G82" s="125"/>
      <c r="H82" s="125"/>
      <c r="I82" s="125"/>
      <c r="J82" s="125"/>
      <c r="K82" s="125"/>
      <c r="L82" s="126">
        <f>VC!B84+CF!B84+SS!B84</f>
        <v>25</v>
      </c>
      <c r="M82" s="125"/>
      <c r="N82" s="125"/>
      <c r="O82" s="125"/>
      <c r="P82" s="126">
        <f>CA!B84+CM!B84+LT!B84</f>
        <v>25</v>
      </c>
      <c r="Q82" s="126"/>
      <c r="R82" s="126">
        <f>HOL!B84+GR!B84+SC!B84+GT!B84</f>
        <v>50</v>
      </c>
      <c r="S82" s="125"/>
      <c r="T82" s="125"/>
      <c r="U82" s="126"/>
      <c r="V82" s="125"/>
      <c r="W82" s="125"/>
      <c r="X82" s="125"/>
      <c r="Y82" s="137"/>
      <c r="Z82" s="126"/>
      <c r="AA82" s="126"/>
      <c r="AB82" s="126"/>
      <c r="AC82" s="13">
        <f t="shared" si="14"/>
        <v>150</v>
      </c>
    </row>
    <row r="83" spans="1:29" x14ac:dyDescent="0.25">
      <c r="A83" s="39" t="s">
        <v>406</v>
      </c>
      <c r="B83" s="51"/>
      <c r="C83" s="124"/>
      <c r="D83" s="126">
        <f>PR!B85+ART!B85+LH!B85+MY!B85+MT!B85+IJ!B85</f>
        <v>35</v>
      </c>
      <c r="E83" s="125"/>
      <c r="F83" s="125"/>
      <c r="G83" s="125"/>
      <c r="H83" s="125"/>
      <c r="I83" s="125"/>
      <c r="J83" s="125"/>
      <c r="K83" s="125"/>
      <c r="L83" s="126">
        <f>VC!B85+CF!B85+SS!B85+CA!B85+CM!B85</f>
        <v>30</v>
      </c>
      <c r="M83" s="125"/>
      <c r="N83" s="125"/>
      <c r="O83" s="125"/>
      <c r="P83" s="125"/>
      <c r="Q83" s="125"/>
      <c r="R83" s="125"/>
      <c r="S83" s="125"/>
      <c r="T83" s="125"/>
      <c r="U83" s="126">
        <f>LT!B85+HOL!B85+GR!B85+SC!B85+GT!B85</f>
        <v>41</v>
      </c>
      <c r="V83" s="125"/>
      <c r="W83" s="125"/>
      <c r="X83" s="125"/>
      <c r="Y83" s="137"/>
      <c r="Z83" s="126"/>
      <c r="AA83" s="126"/>
      <c r="AB83" s="126"/>
      <c r="AC83" s="13">
        <f t="shared" si="14"/>
        <v>106</v>
      </c>
    </row>
    <row r="84" spans="1:29" x14ac:dyDescent="0.25">
      <c r="A84" s="39" t="s">
        <v>407</v>
      </c>
      <c r="B84" s="51"/>
      <c r="C84" s="124"/>
      <c r="D84" s="126">
        <f>PR!B86+ART!B86+LH!B86+MY!B86+MT!B86+IJ!B86</f>
        <v>30</v>
      </c>
      <c r="E84" s="125"/>
      <c r="F84" s="125"/>
      <c r="G84" s="125"/>
      <c r="H84" s="125"/>
      <c r="I84" s="125"/>
      <c r="J84" s="125"/>
      <c r="K84" s="125"/>
      <c r="L84" s="126">
        <f>VC!B86+CF!B86+SS!B86+CA!B86</f>
        <v>24</v>
      </c>
      <c r="M84" s="125"/>
      <c r="N84" s="125"/>
      <c r="O84" s="125"/>
      <c r="P84" s="125"/>
      <c r="Q84" s="125"/>
      <c r="R84" s="125"/>
      <c r="S84" s="125"/>
      <c r="T84" s="125"/>
      <c r="U84" s="126">
        <f>CM!B86+LT!B86+HOL!B86+GR!B86+SC!B86+GT!B86</f>
        <v>39</v>
      </c>
      <c r="V84" s="125"/>
      <c r="W84" s="125"/>
      <c r="X84" s="125"/>
      <c r="Y84" s="137"/>
      <c r="Z84" s="126"/>
      <c r="AA84" s="126"/>
      <c r="AB84" s="126"/>
      <c r="AC84" s="13">
        <f t="shared" si="14"/>
        <v>93</v>
      </c>
    </row>
    <row r="85" spans="1:29" x14ac:dyDescent="0.25">
      <c r="A85" s="39" t="s">
        <v>408</v>
      </c>
      <c r="B85" s="51"/>
      <c r="C85" s="124"/>
      <c r="D85" s="126">
        <f>PR!B87+ART!B87+LH!B87+MY!B87+MT!B87+IJ!B87</f>
        <v>35</v>
      </c>
      <c r="E85" s="125"/>
      <c r="F85" s="125"/>
      <c r="G85" s="125"/>
      <c r="H85" s="125"/>
      <c r="I85" s="125"/>
      <c r="J85" s="125"/>
      <c r="K85" s="125"/>
      <c r="L85" s="126">
        <f>VC!B87+CF!B87+SS!B87+CA!B87</f>
        <v>20</v>
      </c>
      <c r="M85" s="125"/>
      <c r="N85" s="125"/>
      <c r="O85" s="125"/>
      <c r="P85" s="125"/>
      <c r="Q85" s="125"/>
      <c r="R85" s="125"/>
      <c r="S85" s="125"/>
      <c r="T85" s="125"/>
      <c r="U85" s="126">
        <f>CM!B87+LT!B87+HOL!B87+GR!B87+SC!B87+GT!B87</f>
        <v>37</v>
      </c>
      <c r="V85" s="125"/>
      <c r="W85" s="125"/>
      <c r="X85" s="125"/>
      <c r="Y85" s="137"/>
      <c r="Z85" s="126"/>
      <c r="AA85" s="126"/>
      <c r="AB85" s="126"/>
      <c r="AC85" s="13">
        <f t="shared" si="14"/>
        <v>92</v>
      </c>
    </row>
    <row r="86" spans="1:29" x14ac:dyDescent="0.25">
      <c r="A86" s="39" t="s">
        <v>409</v>
      </c>
      <c r="B86" s="51"/>
      <c r="C86" s="124"/>
      <c r="D86" s="126">
        <f>PR!B88+ART!B88+LH!B88+MY!B88+MT!B88+IJ!B88</f>
        <v>40</v>
      </c>
      <c r="E86" s="125"/>
      <c r="F86" s="125"/>
      <c r="G86" s="125"/>
      <c r="H86" s="125"/>
      <c r="I86" s="125"/>
      <c r="J86" s="125"/>
      <c r="K86" s="125"/>
      <c r="L86" s="126">
        <f>VC!B88+CF!B88+SS!B88+CA!B88</f>
        <v>25</v>
      </c>
      <c r="M86" s="125"/>
      <c r="N86" s="125"/>
      <c r="O86" s="125"/>
      <c r="P86" s="125"/>
      <c r="Q86" s="126">
        <f>CM!B88+LT!B88+HOL!B88</f>
        <v>45</v>
      </c>
      <c r="R86" s="125"/>
      <c r="S86" s="125"/>
      <c r="T86" s="125"/>
      <c r="U86" s="126">
        <f>GR!B88+SC!B88+GT!B88</f>
        <v>50</v>
      </c>
      <c r="V86" s="125"/>
      <c r="W86" s="125"/>
      <c r="X86" s="125"/>
      <c r="Y86" s="137"/>
      <c r="Z86" s="126"/>
      <c r="AA86" s="126"/>
      <c r="AB86" s="126"/>
      <c r="AC86" s="13">
        <f t="shared" si="14"/>
        <v>160</v>
      </c>
    </row>
    <row r="87" spans="1:29" x14ac:dyDescent="0.25">
      <c r="A87" s="39" t="s">
        <v>410</v>
      </c>
      <c r="B87" s="51"/>
      <c r="C87" s="124"/>
      <c r="D87" s="126">
        <f>PR!B89+ART!B89+LH!B89+MY!B89+MT!B89+VC!B89+CF!B89+SS!B89+CA!B89+CM!B89+LT!B89+HOL!B89+GR!B89+SC!B89+GT!B89+IJ!B89</f>
        <v>26</v>
      </c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37"/>
      <c r="Z87" s="125"/>
      <c r="AA87" s="125"/>
      <c r="AB87" s="125"/>
      <c r="AC87" s="13">
        <f t="shared" si="14"/>
        <v>26</v>
      </c>
    </row>
    <row r="88" spans="1:29" ht="22.5" x14ac:dyDescent="0.25">
      <c r="A88" s="39" t="s">
        <v>419</v>
      </c>
      <c r="B88" s="51"/>
      <c r="C88" s="124"/>
      <c r="D88" s="126">
        <f>PR!B90+ART!B90+LH!B90+MY!B90+IJ!B90</f>
        <v>28</v>
      </c>
      <c r="E88" s="125"/>
      <c r="F88" s="125"/>
      <c r="G88" s="125"/>
      <c r="H88" s="125"/>
      <c r="I88" s="125"/>
      <c r="J88" s="125"/>
      <c r="K88" s="126">
        <f>MT!B90</f>
        <v>15</v>
      </c>
      <c r="L88" s="126">
        <f>VC!B90+CF!B90+SS!B90</f>
        <v>25</v>
      </c>
      <c r="M88" s="125"/>
      <c r="N88" s="125"/>
      <c r="O88" s="125"/>
      <c r="P88" s="126">
        <f>CA!B90+CM!B90</f>
        <v>30</v>
      </c>
      <c r="Q88" s="125"/>
      <c r="R88" s="126">
        <f>LT!B90+HOL!B90</f>
        <v>30</v>
      </c>
      <c r="S88" s="125"/>
      <c r="T88" s="125"/>
      <c r="U88" s="126">
        <f>GR!B90+SC!B90+GT!B90</f>
        <v>54</v>
      </c>
      <c r="V88" s="125"/>
      <c r="W88" s="125"/>
      <c r="X88" s="125"/>
      <c r="Y88" s="137"/>
      <c r="Z88" s="126"/>
      <c r="AA88" s="126"/>
      <c r="AB88" s="126"/>
      <c r="AC88" s="13">
        <f t="shared" si="14"/>
        <v>182</v>
      </c>
    </row>
    <row r="89" spans="1:29" ht="22.5" x14ac:dyDescent="0.25">
      <c r="A89" s="39" t="s">
        <v>420</v>
      </c>
      <c r="B89" s="51"/>
      <c r="C89" s="124"/>
      <c r="D89" s="126">
        <f>PR!B91+ART!B91+LH!B91+MY!B91+MT!B91+VC!B91+CF!B91+SS!B91+CA!B91+CM!B91+LT!B91+HOL!B91+GR!B91+SC!B91+GT!B91+IJ!B91</f>
        <v>34</v>
      </c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37"/>
      <c r="Z89" s="125"/>
      <c r="AA89" s="125"/>
      <c r="AB89" s="125"/>
      <c r="AC89" s="13">
        <f t="shared" si="14"/>
        <v>34</v>
      </c>
    </row>
    <row r="90" spans="1:29" ht="22.5" x14ac:dyDescent="0.25">
      <c r="A90" s="39" t="s">
        <v>421</v>
      </c>
      <c r="B90" s="51"/>
      <c r="C90" s="124"/>
      <c r="D90" s="126">
        <f>PR!B92+ART!B92+LH!B92+MY!B92+MT!B92+VC!B92+CF!B92+SS!B92+CA!B92+CM!B92+LT!B92+HOL!B92+GR!B92+SC!B92+GT!B92+IJ!B92</f>
        <v>31</v>
      </c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37"/>
      <c r="Z90" s="125"/>
      <c r="AA90" s="125"/>
      <c r="AB90" s="125"/>
      <c r="AC90" s="13">
        <f t="shared" si="14"/>
        <v>31</v>
      </c>
    </row>
    <row r="91" spans="1:29" ht="22.5" x14ac:dyDescent="0.25">
      <c r="A91" s="39" t="s">
        <v>422</v>
      </c>
      <c r="B91" s="51"/>
      <c r="C91" s="124"/>
      <c r="D91" s="126">
        <f>PR!B93+ART!B93+LH!B93+MY!B93+MT!B93+IJ!B93</f>
        <v>30</v>
      </c>
      <c r="E91" s="125"/>
      <c r="F91" s="125"/>
      <c r="G91" s="125"/>
      <c r="H91" s="125"/>
      <c r="I91" s="125"/>
      <c r="J91" s="125"/>
      <c r="K91" s="125"/>
      <c r="L91" s="217">
        <f>VC!B93+CF!B93+SS!B93+CA!B93</f>
        <v>13</v>
      </c>
      <c r="M91" s="125"/>
      <c r="N91" s="125"/>
      <c r="O91" s="125"/>
      <c r="P91" s="125"/>
      <c r="Q91" s="125"/>
      <c r="R91" s="125"/>
      <c r="S91" s="125"/>
      <c r="T91" s="125"/>
      <c r="U91" s="126">
        <f>CM!B93+LT!B93+HOL!B93+GR!B93+SC!B93+GT!B93</f>
        <v>63</v>
      </c>
      <c r="V91" s="125"/>
      <c r="W91" s="125"/>
      <c r="X91" s="125"/>
      <c r="Y91" s="137"/>
      <c r="Z91" s="126"/>
      <c r="AA91" s="126"/>
      <c r="AB91" s="126"/>
      <c r="AC91" s="13">
        <f t="shared" si="14"/>
        <v>106</v>
      </c>
    </row>
    <row r="92" spans="1:29" x14ac:dyDescent="0.25">
      <c r="A92" s="39" t="s">
        <v>411</v>
      </c>
      <c r="B92" s="51">
        <f>PR!B94</f>
        <v>15</v>
      </c>
      <c r="C92" s="127">
        <f>ART!B94</f>
        <v>30</v>
      </c>
      <c r="D92" s="125"/>
      <c r="E92" s="125"/>
      <c r="F92" s="125"/>
      <c r="G92" s="125"/>
      <c r="H92" s="125"/>
      <c r="I92" s="125"/>
      <c r="J92" s="126">
        <f>MY!B94</f>
        <v>20</v>
      </c>
      <c r="K92" s="126">
        <f>MT!B94</f>
        <v>15</v>
      </c>
      <c r="L92" s="126"/>
      <c r="M92" s="126">
        <f>CF!B94+VC!B94</f>
        <v>50</v>
      </c>
      <c r="N92" s="126">
        <f>SS!B94</f>
        <v>25</v>
      </c>
      <c r="O92" s="126">
        <f>CA!B94</f>
        <v>15</v>
      </c>
      <c r="P92" s="126">
        <f>CM!B94</f>
        <v>20</v>
      </c>
      <c r="Q92" s="126">
        <f>LT!B94</f>
        <v>20</v>
      </c>
      <c r="R92" s="126">
        <f>HOL!B94+SC!B94+GT!B94</f>
        <v>25</v>
      </c>
      <c r="S92" s="125"/>
      <c r="T92" s="126">
        <f>GR!B94</f>
        <v>35</v>
      </c>
      <c r="U92" s="125"/>
      <c r="V92" s="125"/>
      <c r="W92" s="125"/>
      <c r="X92" s="125"/>
      <c r="Y92" s="137"/>
      <c r="Z92" s="125"/>
      <c r="AA92" s="125"/>
      <c r="AB92" s="125"/>
      <c r="AC92" s="13">
        <f t="shared" si="14"/>
        <v>270</v>
      </c>
    </row>
    <row r="93" spans="1:29" ht="22.5" x14ac:dyDescent="0.25">
      <c r="A93" s="39" t="s">
        <v>412</v>
      </c>
      <c r="B93" s="51">
        <f>PR!B95</f>
        <v>25</v>
      </c>
      <c r="C93" s="127"/>
      <c r="D93" s="126">
        <f>LH!B95</f>
        <v>25</v>
      </c>
      <c r="E93" s="125"/>
      <c r="F93" s="125"/>
      <c r="G93" s="125"/>
      <c r="H93" s="125"/>
      <c r="I93" s="125"/>
      <c r="J93" s="126">
        <f>MY!B95</f>
        <v>25</v>
      </c>
      <c r="K93" s="126">
        <f>MT!B95</f>
        <v>30</v>
      </c>
      <c r="L93" s="126">
        <f>VC!B95</f>
        <v>25</v>
      </c>
      <c r="M93" s="126">
        <f>CF!B95</f>
        <v>0</v>
      </c>
      <c r="N93" s="126">
        <f>SS!B95</f>
        <v>25</v>
      </c>
      <c r="O93" s="126">
        <f>CA!B95</f>
        <v>25</v>
      </c>
      <c r="P93" s="126">
        <f>CM!B95</f>
        <v>0</v>
      </c>
      <c r="Q93" s="126">
        <f>LT!B95</f>
        <v>30</v>
      </c>
      <c r="R93" s="126">
        <f>HOL!B95</f>
        <v>25</v>
      </c>
      <c r="S93" s="125"/>
      <c r="T93" s="126">
        <f>GR!B95</f>
        <v>25</v>
      </c>
      <c r="U93" s="126">
        <f>SC!B95</f>
        <v>25</v>
      </c>
      <c r="V93" s="126">
        <f>GT!B95</f>
        <v>25</v>
      </c>
      <c r="W93" s="126">
        <f>IJ!B95</f>
        <v>25</v>
      </c>
      <c r="X93" s="126"/>
      <c r="Y93" s="138"/>
      <c r="Z93" s="126"/>
      <c r="AA93" s="126"/>
      <c r="AB93" s="126"/>
      <c r="AC93" s="13">
        <f t="shared" si="14"/>
        <v>335</v>
      </c>
    </row>
    <row r="94" spans="1:29" x14ac:dyDescent="0.25">
      <c r="A94" s="39" t="s">
        <v>111</v>
      </c>
      <c r="B94" s="51">
        <f>PR!B96</f>
        <v>24</v>
      </c>
      <c r="C94" s="127">
        <f>ART!B96</f>
        <v>30</v>
      </c>
      <c r="D94" s="126">
        <f>LH!B96</f>
        <v>35</v>
      </c>
      <c r="E94" s="125"/>
      <c r="F94" s="125"/>
      <c r="G94" s="125"/>
      <c r="H94" s="125"/>
      <c r="I94" s="125"/>
      <c r="J94" s="126">
        <f>MY!B96</f>
        <v>15</v>
      </c>
      <c r="K94" s="126">
        <f>MT!B96</f>
        <v>15</v>
      </c>
      <c r="L94" s="126">
        <f>VC!B96</f>
        <v>12</v>
      </c>
      <c r="M94" s="217">
        <f>CF!B96</f>
        <v>8</v>
      </c>
      <c r="N94" s="126">
        <f>SS!B96</f>
        <v>18</v>
      </c>
      <c r="O94" s="126">
        <f>CA!B96</f>
        <v>32</v>
      </c>
      <c r="P94" s="126">
        <f>CM!B96</f>
        <v>23</v>
      </c>
      <c r="Q94" s="126">
        <f>LT!B96</f>
        <v>23</v>
      </c>
      <c r="R94" s="126">
        <f>HOL!B96</f>
        <v>18</v>
      </c>
      <c r="S94" s="125"/>
      <c r="T94" s="126">
        <f>GR!B96</f>
        <v>33</v>
      </c>
      <c r="U94" s="126">
        <f>SC!B96</f>
        <v>10</v>
      </c>
      <c r="V94" s="126">
        <f>GT!B96</f>
        <v>15</v>
      </c>
      <c r="W94" s="126">
        <f>IJ!B96</f>
        <v>10</v>
      </c>
      <c r="X94" s="125"/>
      <c r="Y94" s="137"/>
      <c r="Z94" s="125"/>
      <c r="AA94" s="125"/>
      <c r="AB94" s="125"/>
      <c r="AC94" s="13">
        <f t="shared" si="14"/>
        <v>321</v>
      </c>
    </row>
    <row r="95" spans="1:29" ht="15.75" thickBot="1" x14ac:dyDescent="0.3">
      <c r="A95" s="39" t="s">
        <v>26</v>
      </c>
      <c r="B95" s="132">
        <f>PR!B97</f>
        <v>25</v>
      </c>
      <c r="C95" s="134">
        <f>ART!B97</f>
        <v>0</v>
      </c>
      <c r="D95" s="135">
        <f>LH!B97</f>
        <v>225</v>
      </c>
      <c r="E95" s="133"/>
      <c r="F95" s="133"/>
      <c r="G95" s="133"/>
      <c r="H95" s="133"/>
      <c r="I95" s="133"/>
      <c r="J95" s="135"/>
      <c r="K95" s="133"/>
      <c r="L95" s="133"/>
      <c r="M95" s="133"/>
      <c r="N95" s="135">
        <f>SS!B97</f>
        <v>25</v>
      </c>
      <c r="O95" s="135">
        <f>CA!B97</f>
        <v>15</v>
      </c>
      <c r="P95" s="135"/>
      <c r="Q95" s="135">
        <f>LT!B97</f>
        <v>15</v>
      </c>
      <c r="R95" s="135">
        <f>HOL!B97</f>
        <v>25</v>
      </c>
      <c r="S95" s="133"/>
      <c r="T95" s="135">
        <f>GR!B97</f>
        <v>30</v>
      </c>
      <c r="U95" s="126">
        <f>SC!B97</f>
        <v>15</v>
      </c>
      <c r="V95" s="135">
        <f>GT!B97</f>
        <v>15</v>
      </c>
      <c r="W95" s="135">
        <f>IJ!B97</f>
        <v>15</v>
      </c>
      <c r="X95" s="133"/>
      <c r="Y95" s="140"/>
      <c r="Z95" s="133"/>
      <c r="AA95" s="133"/>
      <c r="AB95" s="133"/>
      <c r="AC95" s="13">
        <f t="shared" si="14"/>
        <v>405</v>
      </c>
    </row>
    <row r="96" spans="1:29" ht="15.75" thickBot="1" x14ac:dyDescent="0.3">
      <c r="A96" s="53" t="s">
        <v>456</v>
      </c>
      <c r="B96" s="63"/>
      <c r="C96" s="63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>
        <f>LH!B99</f>
        <v>20</v>
      </c>
      <c r="Y96" s="75"/>
      <c r="Z96" s="64"/>
      <c r="AA96" s="64"/>
      <c r="AB96" s="64"/>
      <c r="AC96" s="149">
        <f t="shared" si="14"/>
        <v>20</v>
      </c>
    </row>
    <row r="97" spans="1:29" ht="15.75" thickBot="1" x14ac:dyDescent="0.3">
      <c r="A97" s="36" t="s">
        <v>28</v>
      </c>
      <c r="B97" s="63"/>
      <c r="C97" s="63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>
        <f>Y98+Y99</f>
        <v>22564</v>
      </c>
      <c r="Z97" s="64"/>
      <c r="AA97" s="64"/>
      <c r="AB97" s="64"/>
      <c r="AC97" s="150">
        <f t="shared" si="14"/>
        <v>22564</v>
      </c>
    </row>
    <row r="98" spans="1:29" x14ac:dyDescent="0.25">
      <c r="A98" s="190" t="s">
        <v>29</v>
      </c>
      <c r="B98" s="68"/>
      <c r="C98" s="68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>
        <f>Y100+Y101+Y102+Y103+Y104+Y105+Y106+Y107+Y108+Y109+Y110</f>
        <v>14437</v>
      </c>
      <c r="Z98" s="69"/>
      <c r="AA98" s="69"/>
      <c r="AB98" s="69"/>
      <c r="AC98" s="151">
        <f t="shared" si="14"/>
        <v>14437</v>
      </c>
    </row>
    <row r="99" spans="1:29" ht="15.75" thickBot="1" x14ac:dyDescent="0.3">
      <c r="A99" s="191" t="s">
        <v>168</v>
      </c>
      <c r="B99" s="72"/>
      <c r="C99" s="72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>
        <f>Y111+Y112+Y113+Y114+Y115+Y116+Y117+Y118+Y119+Y120+Y121+Y122+Y123+Y124+Y125+Y126+Y127</f>
        <v>8127</v>
      </c>
      <c r="Z99" s="73"/>
      <c r="AA99" s="73"/>
      <c r="AB99" s="73"/>
      <c r="AC99" s="152">
        <f t="shared" si="14"/>
        <v>8127</v>
      </c>
    </row>
    <row r="100" spans="1:29" ht="15.75" thickBot="1" x14ac:dyDescent="0.3">
      <c r="A100" s="192" t="s">
        <v>167</v>
      </c>
      <c r="B100" s="9"/>
      <c r="C100" s="35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90">
        <f>PR!B103+ART!B103+LH!B103+MY!B103+MT!B103+VC!B103+CF!B103+SS!B103+CA!B103+CM!B103+LT!B103+HOL!B103+GR!B103+SC!B103+GT!B103+IJ!B103</f>
        <v>8331</v>
      </c>
      <c r="Z100" s="28"/>
      <c r="AA100" s="28"/>
      <c r="AB100" s="28"/>
      <c r="AC100" s="8">
        <f t="shared" si="14"/>
        <v>8331</v>
      </c>
    </row>
    <row r="101" spans="1:29" x14ac:dyDescent="0.25">
      <c r="A101" s="38" t="s">
        <v>30</v>
      </c>
      <c r="B101" s="14"/>
      <c r="C101" s="4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92">
        <f>PR!B104+ART!B104+LH!B104+MY!B104+MT!B104+VC!B104+CF!B104+SS!B104+CA!B104+CM!B104+LT!B104+HOL!B104+GR!B104+SC!B104+GT!B104+IJ!B104</f>
        <v>512</v>
      </c>
      <c r="Z101" s="30"/>
      <c r="AA101" s="30"/>
      <c r="AB101" s="30"/>
      <c r="AC101" s="13">
        <f t="shared" si="14"/>
        <v>512</v>
      </c>
    </row>
    <row r="102" spans="1:29" x14ac:dyDescent="0.25">
      <c r="A102" s="39" t="s">
        <v>31</v>
      </c>
      <c r="B102" s="14"/>
      <c r="C102" s="4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92">
        <f>PR!B105+ART!B105+LH!B105+MY!B105+MT!B105+VC!B105+CF!B105+SS!B105+CA!B105+CM!B105+LT!B105+HOL!B105+GR!B105+SC!B105+GT!B105+IJ!B105</f>
        <v>3547</v>
      </c>
      <c r="Z102" s="30"/>
      <c r="AA102" s="30"/>
      <c r="AB102" s="30"/>
      <c r="AC102" s="13">
        <f t="shared" si="14"/>
        <v>3547</v>
      </c>
    </row>
    <row r="103" spans="1:29" x14ac:dyDescent="0.25">
      <c r="A103" s="39" t="s">
        <v>413</v>
      </c>
      <c r="B103" s="14"/>
      <c r="C103" s="4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92">
        <f>PR!B106+ART!B106+LH!B106+MY!B106+MT!B106+VC!B106+CF!B106+SS!B106+CA!B106+CM!B106+LT!B106+HOL!B106+GR!B106+SC!B106+GT!B106+IJ!B106</f>
        <v>240</v>
      </c>
      <c r="Z103" s="30"/>
      <c r="AA103" s="30"/>
      <c r="AB103" s="30"/>
      <c r="AC103" s="13">
        <f t="shared" si="14"/>
        <v>240</v>
      </c>
    </row>
    <row r="104" spans="1:29" x14ac:dyDescent="0.25">
      <c r="A104" s="39" t="s">
        <v>414</v>
      </c>
      <c r="B104" s="14"/>
      <c r="C104" s="4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92">
        <f>PR!B107+ART!B107+LH!B107+MY!B107+MT!B107+VC!B107+CF!B107+SS!B107+CA!B107+CM!B107+LT!B107+HOL!B107+GR!B107+SC!B107+GT!B107+IJ!B107</f>
        <v>30</v>
      </c>
      <c r="Z104" s="30"/>
      <c r="AA104" s="30"/>
      <c r="AB104" s="30"/>
      <c r="AC104" s="13">
        <f t="shared" si="14"/>
        <v>30</v>
      </c>
    </row>
    <row r="105" spans="1:29" x14ac:dyDescent="0.25">
      <c r="A105" s="39" t="s">
        <v>415</v>
      </c>
      <c r="B105" s="14"/>
      <c r="C105" s="4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92">
        <f>PR!B108+ART!B108+LH!B108+MY!B108+MT!B108+VC!B108+CF!B108+SS!B108+CA!B108+CM!B108+LT!B108+HOL!B108+GR!B108+SC!B108+GT!B108+IJ!B108</f>
        <v>75</v>
      </c>
      <c r="Z105" s="30"/>
      <c r="AA105" s="30"/>
      <c r="AB105" s="30"/>
      <c r="AC105" s="13">
        <f t="shared" si="14"/>
        <v>75</v>
      </c>
    </row>
    <row r="106" spans="1:29" x14ac:dyDescent="0.25">
      <c r="A106" s="39" t="s">
        <v>416</v>
      </c>
      <c r="B106" s="14"/>
      <c r="C106" s="4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92">
        <f>PR!B109+ART!B109+LH!B109+MY!B109+MT!B109+VC!B109+CF!B109+SS!B109+CA!B109+CM!B109+LT!B109+HOL!B109+GR!B109+SC!B109+GT!B109+IJ!B109</f>
        <v>714</v>
      </c>
      <c r="Z106" s="30"/>
      <c r="AA106" s="30"/>
      <c r="AB106" s="30"/>
      <c r="AC106" s="13">
        <f t="shared" si="14"/>
        <v>714</v>
      </c>
    </row>
    <row r="107" spans="1:29" x14ac:dyDescent="0.25">
      <c r="A107" s="39" t="s">
        <v>32</v>
      </c>
      <c r="B107" s="14"/>
      <c r="C107" s="4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92">
        <f>PR!B110+ART!B110+LH!B110+MY!B110+MT!B110+VC!B110+CF!B110+SS!B110+CA!B110+CM!B110+LT!B110+HOL!B110+GR!B110+SC!B110+GT!B110+IJ!B110</f>
        <v>152</v>
      </c>
      <c r="Z107" s="30"/>
      <c r="AA107" s="30"/>
      <c r="AB107" s="30"/>
      <c r="AC107" s="13">
        <f t="shared" si="14"/>
        <v>152</v>
      </c>
    </row>
    <row r="108" spans="1:29" x14ac:dyDescent="0.25">
      <c r="A108" s="39" t="s">
        <v>423</v>
      </c>
      <c r="B108" s="14"/>
      <c r="C108" s="4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92">
        <f>PR!B111+ART!B111+LH!B111+MY!B111+MT!B111+VC!B111+CF!B111+SS!B111+CA!B111+CM!B111+LT!B111+HOL!B111+GR!B111+SC!B111+GT!B111+IJ!B111</f>
        <v>136</v>
      </c>
      <c r="Z108" s="30"/>
      <c r="AA108" s="30"/>
      <c r="AB108" s="30"/>
      <c r="AC108" s="13">
        <f t="shared" si="14"/>
        <v>136</v>
      </c>
    </row>
    <row r="109" spans="1:29" x14ac:dyDescent="0.25">
      <c r="A109" s="39" t="s">
        <v>424</v>
      </c>
      <c r="B109" s="14"/>
      <c r="C109" s="4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92">
        <f>PR!B112+ART!B112+LH!B112+MY!B112+MT!B112+VC!B112+CF!B112+SS!B112+CA!B112+CM!B112+LT!B112+HOL!B112+GR!B112+SC!B112+GT!B112+IJ!B112</f>
        <v>685</v>
      </c>
      <c r="Z109" s="30"/>
      <c r="AA109" s="30"/>
      <c r="AB109" s="30"/>
      <c r="AC109" s="13">
        <f t="shared" si="14"/>
        <v>685</v>
      </c>
    </row>
    <row r="110" spans="1:29" x14ac:dyDescent="0.25">
      <c r="A110" s="39" t="s">
        <v>425</v>
      </c>
      <c r="B110" s="14"/>
      <c r="C110" s="4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92">
        <f>PR!B113+ART!B113+LH!B113+MY!B113+MT!B113+VC!B113+CF!B113+SS!B113+CA!B113+CM!B113+LT!B113+HOL!B113+GR!B113+SC!B113+GT!B113+IJ!B113</f>
        <v>15</v>
      </c>
      <c r="Z110" s="30"/>
      <c r="AA110" s="30"/>
      <c r="AB110" s="30"/>
      <c r="AC110" s="13">
        <f t="shared" si="14"/>
        <v>15</v>
      </c>
    </row>
    <row r="111" spans="1:29" x14ac:dyDescent="0.25">
      <c r="A111" s="39" t="s">
        <v>426</v>
      </c>
      <c r="B111" s="14"/>
      <c r="C111" s="4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92">
        <f>PR!B114+ART!B114+LH!B114+MY!B114+MT!B114+VC!B114+CF!B114+SS!B114+CA!B114+CM!B114+LT!B114+HOL!B114+GR!B114+SC!B114+GT!B114+IJ!B114</f>
        <v>4425</v>
      </c>
      <c r="Z111" s="30"/>
      <c r="AA111" s="30"/>
      <c r="AB111" s="30"/>
      <c r="AC111" s="13">
        <f t="shared" si="14"/>
        <v>4425</v>
      </c>
    </row>
    <row r="112" spans="1:29" x14ac:dyDescent="0.25">
      <c r="A112" s="39" t="s">
        <v>457</v>
      </c>
      <c r="B112" s="14"/>
      <c r="C112" s="4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92">
        <f>PR!B115+ART!B115+LH!B115+MY!B115+MT!B115+VC!B115+CF!B115+SS!B115+CA!B115+CM!B115+LT!B115+HOL!B115+GR!B115+SC!B115+GT!B115+IJ!B115</f>
        <v>60</v>
      </c>
      <c r="Z112" s="30"/>
      <c r="AA112" s="30"/>
      <c r="AB112" s="30"/>
      <c r="AC112" s="13">
        <f t="shared" si="14"/>
        <v>60</v>
      </c>
    </row>
    <row r="113" spans="1:29" x14ac:dyDescent="0.25">
      <c r="A113" s="39" t="s">
        <v>458</v>
      </c>
      <c r="B113" s="14"/>
      <c r="C113" s="4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92">
        <f>PR!B116+ART!B116+LH!B116+MY!B116+MT!B116+VC!B116+CF!B116+SS!B116+CA!B116+CM!B116+LT!B116+HOL!B116+GR!B116+SC!B116+GT!B116+IJ!B116</f>
        <v>153</v>
      </c>
      <c r="Z113" s="30"/>
      <c r="AA113" s="30"/>
      <c r="AB113" s="30"/>
      <c r="AC113" s="13">
        <f t="shared" si="14"/>
        <v>153</v>
      </c>
    </row>
    <row r="114" spans="1:29" x14ac:dyDescent="0.25">
      <c r="A114" s="39" t="s">
        <v>459</v>
      </c>
      <c r="B114" s="14"/>
      <c r="C114" s="4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92">
        <f>PR!B117+ART!B117+LH!B117+MY!B117+MT!B117+VC!B117+CF!B117+SS!B117+CA!B117+CM!B117+LT!B117+HOL!B117+GR!B117+SC!B117+GT!B117+IJ!B117</f>
        <v>225</v>
      </c>
      <c r="Z114" s="30"/>
      <c r="AA114" s="30"/>
      <c r="AB114" s="30"/>
      <c r="AC114" s="13">
        <f t="shared" si="14"/>
        <v>225</v>
      </c>
    </row>
    <row r="115" spans="1:29" x14ac:dyDescent="0.25">
      <c r="A115" s="39" t="s">
        <v>460</v>
      </c>
      <c r="B115" s="14"/>
      <c r="C115" s="4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92">
        <f>PR!B118+ART!B118+LH!B118+MY!B118+MT!B118+VC!B118+CF!B118+SS!B118+CA!B118+CM!B118+LT!B118+HOL!B118+GR!B118+SC!B118+GT!B118+IJ!B118</f>
        <v>150</v>
      </c>
      <c r="Z115" s="30"/>
      <c r="AA115" s="30"/>
      <c r="AB115" s="30"/>
      <c r="AC115" s="13">
        <f t="shared" si="14"/>
        <v>150</v>
      </c>
    </row>
    <row r="116" spans="1:29" x14ac:dyDescent="0.25">
      <c r="A116" s="39" t="s">
        <v>461</v>
      </c>
      <c r="B116" s="14"/>
      <c r="C116" s="4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92">
        <f>PR!B119+ART!B119+LH!B119+MY!B119+MT!B119+VC!B119+CF!B119+SS!B119+CA!B119+CM!B119+LT!B119+HOL!B119+GR!B119+SC!B119+GT!B119+IJ!B119</f>
        <v>448</v>
      </c>
      <c r="Z116" s="30"/>
      <c r="AA116" s="30"/>
      <c r="AB116" s="30"/>
      <c r="AC116" s="13">
        <f t="shared" si="14"/>
        <v>448</v>
      </c>
    </row>
    <row r="117" spans="1:29" x14ac:dyDescent="0.25">
      <c r="A117" s="39" t="s">
        <v>462</v>
      </c>
      <c r="B117" s="14"/>
      <c r="C117" s="4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92">
        <f>PR!B120+ART!B120+LH!B120+MY!B120+MT!B120+VC!B120+CF!B120+SS!B120+CA!B120+CM!B120+LT!B120+HOL!B120+GR!B120+SC!B120+GT!B120+IJ!B120</f>
        <v>125</v>
      </c>
      <c r="Z117" s="30"/>
      <c r="AA117" s="30"/>
      <c r="AB117" s="30"/>
      <c r="AC117" s="13">
        <f t="shared" si="14"/>
        <v>125</v>
      </c>
    </row>
    <row r="118" spans="1:29" x14ac:dyDescent="0.25">
      <c r="A118" s="39" t="s">
        <v>463</v>
      </c>
      <c r="B118" s="14"/>
      <c r="C118" s="4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92">
        <f>PR!B121+ART!B121+LH!B121+MY!B121+MT!B121+VC!B121+CF!B121+SS!B121+CA!B121+CM!B121+LT!B121+HOL!B121+GR!B121+SC!B121+GT!B121+IJ!B121</f>
        <v>160</v>
      </c>
      <c r="Z118" s="30"/>
      <c r="AA118" s="30"/>
      <c r="AB118" s="30"/>
      <c r="AC118" s="13">
        <f t="shared" si="14"/>
        <v>160</v>
      </c>
    </row>
    <row r="119" spans="1:29" x14ac:dyDescent="0.25">
      <c r="A119" s="39" t="s">
        <v>464</v>
      </c>
      <c r="B119" s="14"/>
      <c r="C119" s="4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92">
        <f>PR!B122+ART!B122+LH!B122+MY!B122+MT!B122+VC!B122+CF!B122+SS!B122+CA!B122+CM!B122+LT!B122+HOL!B122+GR!B122+SC!B122+GT!B122+IJ!B122</f>
        <v>45</v>
      </c>
      <c r="Z119" s="30"/>
      <c r="AA119" s="30"/>
      <c r="AB119" s="30"/>
      <c r="AC119" s="13">
        <f t="shared" si="14"/>
        <v>45</v>
      </c>
    </row>
    <row r="120" spans="1:29" x14ac:dyDescent="0.25">
      <c r="A120" s="39" t="s">
        <v>465</v>
      </c>
      <c r="B120" s="14"/>
      <c r="C120" s="4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92">
        <f>PR!B123+ART!B123+LH!B123+MY!B123+MT!B123+VC!B123+CF!B123+SS!B123+CA!B123+CM!B123+LT!B123+HOL!B123+GR!B123+SC!B123+GT!B123+IJ!B123</f>
        <v>30</v>
      </c>
      <c r="Z120" s="30"/>
      <c r="AA120" s="30"/>
      <c r="AB120" s="30"/>
      <c r="AC120" s="13">
        <f t="shared" si="14"/>
        <v>30</v>
      </c>
    </row>
    <row r="121" spans="1:29" x14ac:dyDescent="0.25">
      <c r="A121" s="39" t="s">
        <v>466</v>
      </c>
      <c r="B121" s="14"/>
      <c r="C121" s="4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92">
        <f>PR!B124+ART!B124+LH!B124+MY!B124+MT!B124+VC!B124+CF!B124+SS!B124+CA!B124+CM!B124+LT!B124+HOL!B124+GR!B124+SC!B124+GT!B124+IJ!B124</f>
        <v>716</v>
      </c>
      <c r="Z121" s="30"/>
      <c r="AA121" s="30"/>
      <c r="AB121" s="30"/>
      <c r="AC121" s="13">
        <f t="shared" si="14"/>
        <v>716</v>
      </c>
    </row>
    <row r="122" spans="1:29" x14ac:dyDescent="0.25">
      <c r="A122" s="39" t="s">
        <v>467</v>
      </c>
      <c r="B122" s="14"/>
      <c r="C122" s="4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92">
        <f>PR!B125+ART!B125+LH!B125+MY!B125+MT!B125+VC!B125+CF!B125+SS!B125+CA!B125+CM!B125+LT!B125+HOL!B125+GR!B125+SC!B125+GT!B125+IJ!B125</f>
        <v>210</v>
      </c>
      <c r="Z122" s="30"/>
      <c r="AA122" s="30"/>
      <c r="AB122" s="30"/>
      <c r="AC122" s="13">
        <f t="shared" si="14"/>
        <v>210</v>
      </c>
    </row>
    <row r="123" spans="1:29" x14ac:dyDescent="0.25">
      <c r="A123" s="39" t="s">
        <v>468</v>
      </c>
      <c r="B123" s="14"/>
      <c r="C123" s="4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92">
        <f>PR!B126+ART!B126+LH!B126+MY!B126+MT!B126+VC!B126+CF!B126+SS!B126+CA!B126+CM!B126+LT!B126+HOL!B126+GR!B126+SC!B126+GT!B126+IJ!B126</f>
        <v>30</v>
      </c>
      <c r="Z123" s="30"/>
      <c r="AA123" s="30"/>
      <c r="AB123" s="30"/>
      <c r="AC123" s="13">
        <f t="shared" si="14"/>
        <v>30</v>
      </c>
    </row>
    <row r="124" spans="1:29" x14ac:dyDescent="0.25">
      <c r="A124" s="39" t="s">
        <v>469</v>
      </c>
      <c r="B124" s="14"/>
      <c r="C124" s="4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92">
        <f>PR!B127+ART!B127+LH!B127+MY!B127+MT!B127+VC!B127+CF!B127+SS!B127+CA!B127+CM!B127+LT!B127+HOL!B127+GR!B127+SC!B127+GT!B127+IJ!B127</f>
        <v>420</v>
      </c>
      <c r="Z124" s="30"/>
      <c r="AA124" s="30"/>
      <c r="AB124" s="30"/>
      <c r="AC124" s="13">
        <f t="shared" si="14"/>
        <v>420</v>
      </c>
    </row>
    <row r="125" spans="1:29" x14ac:dyDescent="0.25">
      <c r="A125" s="39" t="s">
        <v>470</v>
      </c>
      <c r="B125" s="14"/>
      <c r="C125" s="4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92">
        <f>PR!B128+ART!B128+LH!B128+MY!B128+MT!B128+VC!B128+CF!B128+SS!B128+CA!B128+CM!B128+LT!B128+HOL!B128+GR!B128+SC!B128+GT!B128+IJ!B128</f>
        <v>110</v>
      </c>
      <c r="Z125" s="30"/>
      <c r="AA125" s="30"/>
      <c r="AB125" s="30"/>
      <c r="AC125" s="13">
        <f t="shared" si="14"/>
        <v>110</v>
      </c>
    </row>
    <row r="126" spans="1:29" x14ac:dyDescent="0.25">
      <c r="A126" s="39" t="s">
        <v>471</v>
      </c>
      <c r="B126" s="14"/>
      <c r="C126" s="4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92">
        <f>PR!B129+ART!B129+LH!B129+MY!B129+MT!B129+VC!B129+CF!B129+SS!B129+CA!B129+CM!B129+LT!B129+HOL!B129+GR!B129+SC!B129+GT!B129+IJ!B129</f>
        <v>790</v>
      </c>
      <c r="Z126" s="30"/>
      <c r="AA126" s="30"/>
      <c r="AB126" s="30"/>
      <c r="AC126" s="13">
        <f t="shared" si="14"/>
        <v>790</v>
      </c>
    </row>
    <row r="127" spans="1:29" ht="15.75" thickBot="1" x14ac:dyDescent="0.3">
      <c r="A127" s="39" t="s">
        <v>472</v>
      </c>
      <c r="B127" s="17"/>
      <c r="C127" s="43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94">
        <f>PR!B130+ART!B130+LH!B130+MY!B130+MT!B130+VC!B130+CF!B130+SS!B130+CA!B130+CM!B130+LT!B130+HOL!B130+GR!B130+SC!B130+GT!B130+IJ!B130</f>
        <v>30</v>
      </c>
      <c r="Z127" s="32"/>
      <c r="AA127" s="32"/>
      <c r="AB127" s="32"/>
      <c r="AC127" s="16">
        <f t="shared" si="14"/>
        <v>30</v>
      </c>
    </row>
    <row r="128" spans="1:29" ht="15.75" thickBot="1" x14ac:dyDescent="0.3">
      <c r="A128" s="42" t="s">
        <v>49</v>
      </c>
      <c r="B128" s="63">
        <f t="shared" ref="B128:K128" si="18">B129+B130</f>
        <v>1061</v>
      </c>
      <c r="C128" s="63">
        <f t="shared" si="18"/>
        <v>535</v>
      </c>
      <c r="D128" s="64"/>
      <c r="E128" s="64"/>
      <c r="F128" s="64"/>
      <c r="G128" s="64">
        <f t="shared" si="18"/>
        <v>775</v>
      </c>
      <c r="H128" s="64"/>
      <c r="I128" s="64"/>
      <c r="J128" s="64">
        <f t="shared" si="18"/>
        <v>296</v>
      </c>
      <c r="K128" s="64">
        <f t="shared" si="18"/>
        <v>605</v>
      </c>
      <c r="L128" s="64">
        <f t="shared" ref="L128:W128" si="19">L129+L130</f>
        <v>598</v>
      </c>
      <c r="M128" s="64">
        <f t="shared" si="19"/>
        <v>445</v>
      </c>
      <c r="N128" s="64">
        <f t="shared" si="19"/>
        <v>560</v>
      </c>
      <c r="O128" s="64">
        <f t="shared" si="19"/>
        <v>756</v>
      </c>
      <c r="P128" s="64">
        <f t="shared" si="19"/>
        <v>805</v>
      </c>
      <c r="Q128" s="64">
        <f t="shared" si="19"/>
        <v>715</v>
      </c>
      <c r="R128" s="64">
        <f t="shared" si="19"/>
        <v>710</v>
      </c>
      <c r="S128" s="64"/>
      <c r="T128" s="64">
        <f t="shared" si="19"/>
        <v>1005</v>
      </c>
      <c r="U128" s="64">
        <f t="shared" si="19"/>
        <v>994</v>
      </c>
      <c r="V128" s="64">
        <f t="shared" si="19"/>
        <v>770</v>
      </c>
      <c r="W128" s="64">
        <f t="shared" si="19"/>
        <v>165</v>
      </c>
      <c r="X128" s="64"/>
      <c r="Y128" s="75"/>
      <c r="Z128" s="64"/>
      <c r="AA128" s="64"/>
      <c r="AB128" s="64"/>
      <c r="AC128" s="150">
        <f t="shared" si="14"/>
        <v>10795</v>
      </c>
    </row>
    <row r="129" spans="1:29" x14ac:dyDescent="0.25">
      <c r="A129" s="190" t="s">
        <v>50</v>
      </c>
      <c r="B129" s="68">
        <f t="shared" ref="B129:K129" si="20">B131+B132+B133+B134+B135+B136+B137+B138+B139+B140+B141+B142+B143+B144+B145+B146+B147+B148+B149+B150+B151+B152+B153</f>
        <v>921</v>
      </c>
      <c r="C129" s="68">
        <f t="shared" si="20"/>
        <v>300</v>
      </c>
      <c r="D129" s="69"/>
      <c r="E129" s="69"/>
      <c r="F129" s="69"/>
      <c r="G129" s="69">
        <f t="shared" si="20"/>
        <v>620</v>
      </c>
      <c r="H129" s="69"/>
      <c r="I129" s="69"/>
      <c r="J129" s="69">
        <f t="shared" si="20"/>
        <v>280</v>
      </c>
      <c r="K129" s="69">
        <f t="shared" si="20"/>
        <v>460</v>
      </c>
      <c r="L129" s="69">
        <f t="shared" ref="L129:W129" si="21">L131+L132+L133+L134+L135+L136+L137+L138+L139+L140+L141+L142+L143+L144+L145+L146+L147+L148+L149+L150+L151+L152+L153</f>
        <v>365</v>
      </c>
      <c r="M129" s="69">
        <f t="shared" si="21"/>
        <v>335</v>
      </c>
      <c r="N129" s="69">
        <f t="shared" si="21"/>
        <v>430</v>
      </c>
      <c r="O129" s="69">
        <f t="shared" si="21"/>
        <v>621</v>
      </c>
      <c r="P129" s="69">
        <f t="shared" si="21"/>
        <v>665</v>
      </c>
      <c r="Q129" s="69">
        <f t="shared" si="21"/>
        <v>595</v>
      </c>
      <c r="R129" s="69">
        <f t="shared" si="21"/>
        <v>710</v>
      </c>
      <c r="S129" s="69"/>
      <c r="T129" s="69">
        <f t="shared" si="21"/>
        <v>855</v>
      </c>
      <c r="U129" s="69">
        <f t="shared" si="21"/>
        <v>919</v>
      </c>
      <c r="V129" s="69">
        <f t="shared" si="21"/>
        <v>695</v>
      </c>
      <c r="W129" s="69">
        <f t="shared" si="21"/>
        <v>120</v>
      </c>
      <c r="X129" s="69"/>
      <c r="Y129" s="84"/>
      <c r="Z129" s="69"/>
      <c r="AA129" s="69"/>
      <c r="AB129" s="69"/>
      <c r="AC129" s="151">
        <f t="shared" si="14"/>
        <v>8891</v>
      </c>
    </row>
    <row r="130" spans="1:29" ht="15.75" thickBot="1" x14ac:dyDescent="0.3">
      <c r="A130" s="191" t="s">
        <v>166</v>
      </c>
      <c r="B130" s="72">
        <f t="shared" ref="B130:K130" si="22">B154+B155+B156+B157+B158+B159+B160+B161+B162</f>
        <v>140</v>
      </c>
      <c r="C130" s="72">
        <f t="shared" si="22"/>
        <v>235</v>
      </c>
      <c r="D130" s="73"/>
      <c r="E130" s="73"/>
      <c r="F130" s="73"/>
      <c r="G130" s="73">
        <f t="shared" si="22"/>
        <v>155</v>
      </c>
      <c r="H130" s="73"/>
      <c r="I130" s="73"/>
      <c r="J130" s="73">
        <f t="shared" si="22"/>
        <v>16</v>
      </c>
      <c r="K130" s="73">
        <f t="shared" si="22"/>
        <v>145</v>
      </c>
      <c r="L130" s="73">
        <f t="shared" ref="L130:W130" si="23">L154+L155+L156+L157+L158+L159+L160+L161+L162</f>
        <v>233</v>
      </c>
      <c r="M130" s="73">
        <f t="shared" si="23"/>
        <v>110</v>
      </c>
      <c r="N130" s="73">
        <f t="shared" si="23"/>
        <v>130</v>
      </c>
      <c r="O130" s="73">
        <f t="shared" si="23"/>
        <v>135</v>
      </c>
      <c r="P130" s="73">
        <f t="shared" si="23"/>
        <v>140</v>
      </c>
      <c r="Q130" s="73">
        <f t="shared" si="23"/>
        <v>120</v>
      </c>
      <c r="R130" s="73">
        <f t="shared" si="23"/>
        <v>0</v>
      </c>
      <c r="S130" s="73"/>
      <c r="T130" s="73">
        <f t="shared" si="23"/>
        <v>150</v>
      </c>
      <c r="U130" s="73">
        <f t="shared" si="23"/>
        <v>75</v>
      </c>
      <c r="V130" s="73">
        <f t="shared" si="23"/>
        <v>75</v>
      </c>
      <c r="W130" s="73">
        <f t="shared" si="23"/>
        <v>45</v>
      </c>
      <c r="X130" s="73"/>
      <c r="Y130" s="146"/>
      <c r="Z130" s="73"/>
      <c r="AA130" s="73"/>
      <c r="AB130" s="73"/>
      <c r="AC130" s="152">
        <f t="shared" si="14"/>
        <v>1904</v>
      </c>
    </row>
    <row r="131" spans="1:29" ht="15.75" thickBot="1" x14ac:dyDescent="0.3">
      <c r="A131" s="192" t="s">
        <v>169</v>
      </c>
      <c r="B131" s="50">
        <f>PR!B134</f>
        <v>90</v>
      </c>
      <c r="C131" s="123">
        <f>ART!B134</f>
        <v>15</v>
      </c>
      <c r="D131" s="122"/>
      <c r="E131" s="122"/>
      <c r="F131" s="122"/>
      <c r="G131" s="123">
        <f>LH!B134</f>
        <v>60</v>
      </c>
      <c r="H131" s="122"/>
      <c r="I131" s="122"/>
      <c r="J131" s="123">
        <f>MY!B134</f>
        <v>20</v>
      </c>
      <c r="K131" s="123">
        <f>MT!B134</f>
        <v>25</v>
      </c>
      <c r="L131" s="123">
        <f>VC!B134</f>
        <v>25</v>
      </c>
      <c r="M131" s="123">
        <f>CF!B134</f>
        <v>15</v>
      </c>
      <c r="N131" s="123">
        <f>SS!B134</f>
        <v>30</v>
      </c>
      <c r="O131" s="123">
        <f>CA!B134</f>
        <v>40</v>
      </c>
      <c r="P131" s="123">
        <f>CM!B134</f>
        <v>30</v>
      </c>
      <c r="Q131" s="123">
        <f>LT!B134</f>
        <v>30</v>
      </c>
      <c r="R131" s="123">
        <f>HOL!B134</f>
        <v>40</v>
      </c>
      <c r="S131" s="122"/>
      <c r="T131" s="123">
        <f>GR!B134</f>
        <v>35</v>
      </c>
      <c r="U131" s="123">
        <f>SC!B134</f>
        <v>40</v>
      </c>
      <c r="V131" s="123">
        <f>GT!B134</f>
        <v>40</v>
      </c>
      <c r="W131" s="123">
        <f>IJ!B134</f>
        <v>0</v>
      </c>
      <c r="X131" s="122"/>
      <c r="Y131" s="136"/>
      <c r="Z131" s="122"/>
      <c r="AA131" s="122"/>
      <c r="AB131" s="122"/>
      <c r="AC131" s="8">
        <f t="shared" si="14"/>
        <v>535</v>
      </c>
    </row>
    <row r="132" spans="1:29" x14ac:dyDescent="0.25">
      <c r="A132" s="38" t="s">
        <v>427</v>
      </c>
      <c r="B132" s="51">
        <f>PR!B135</f>
        <v>60</v>
      </c>
      <c r="C132" s="126">
        <f>ART!B135</f>
        <v>30</v>
      </c>
      <c r="D132" s="125"/>
      <c r="E132" s="125"/>
      <c r="F132" s="125"/>
      <c r="G132" s="126">
        <f>LH!B135</f>
        <v>30</v>
      </c>
      <c r="H132" s="125"/>
      <c r="I132" s="125"/>
      <c r="J132" s="126">
        <f>MY!B135</f>
        <v>20</v>
      </c>
      <c r="K132" s="126">
        <f>MT!B135</f>
        <v>50</v>
      </c>
      <c r="L132" s="126">
        <f>VC!B135</f>
        <v>25</v>
      </c>
      <c r="M132" s="126">
        <f>CF!B135</f>
        <v>20</v>
      </c>
      <c r="N132" s="126">
        <f>SS!B135</f>
        <v>30</v>
      </c>
      <c r="O132" s="126">
        <f>CA!B135</f>
        <v>30</v>
      </c>
      <c r="P132" s="126">
        <f>CM!B135</f>
        <v>50</v>
      </c>
      <c r="Q132" s="126">
        <f>LT!B135</f>
        <v>30</v>
      </c>
      <c r="R132" s="126">
        <f>HOL!B135</f>
        <v>40</v>
      </c>
      <c r="S132" s="125"/>
      <c r="T132" s="126">
        <f>GR!B135</f>
        <v>80</v>
      </c>
      <c r="U132" s="126">
        <f>SC!B135</f>
        <v>45</v>
      </c>
      <c r="V132" s="126">
        <f>GT!B135</f>
        <v>60</v>
      </c>
      <c r="W132" s="126">
        <f>IJ!B135</f>
        <v>15</v>
      </c>
      <c r="X132" s="125"/>
      <c r="Y132" s="137"/>
      <c r="Z132" s="125"/>
      <c r="AA132" s="125"/>
      <c r="AB132" s="125"/>
      <c r="AC132" s="13">
        <f t="shared" si="14"/>
        <v>615</v>
      </c>
    </row>
    <row r="133" spans="1:29" x14ac:dyDescent="0.25">
      <c r="A133" s="39" t="s">
        <v>428</v>
      </c>
      <c r="B133" s="51">
        <f>PR!B136</f>
        <v>25</v>
      </c>
      <c r="C133" s="126">
        <f>ART!B136</f>
        <v>15</v>
      </c>
      <c r="D133" s="125"/>
      <c r="E133" s="125"/>
      <c r="F133" s="125"/>
      <c r="G133" s="126">
        <f>LH!B136</f>
        <v>20</v>
      </c>
      <c r="H133" s="125"/>
      <c r="I133" s="125"/>
      <c r="J133" s="126">
        <f>MY!B136</f>
        <v>20</v>
      </c>
      <c r="K133" s="126">
        <f>MT!B136</f>
        <v>20</v>
      </c>
      <c r="L133" s="126">
        <f>VC!B136</f>
        <v>20</v>
      </c>
      <c r="M133" s="126">
        <f>CF!B136</f>
        <v>20</v>
      </c>
      <c r="N133" s="126">
        <f>SS!B136</f>
        <v>15</v>
      </c>
      <c r="O133" s="126">
        <f>CA!B136</f>
        <v>31</v>
      </c>
      <c r="P133" s="126">
        <f>CM!B136</f>
        <v>15</v>
      </c>
      <c r="Q133" s="126">
        <f>LT!B136</f>
        <v>30</v>
      </c>
      <c r="R133" s="126">
        <f>HOL!B136</f>
        <v>30</v>
      </c>
      <c r="S133" s="125"/>
      <c r="T133" s="126">
        <f>GR!B136</f>
        <v>30</v>
      </c>
      <c r="U133" s="126">
        <f>SC!B136</f>
        <v>30</v>
      </c>
      <c r="V133" s="126">
        <f>GT!B136</f>
        <v>30</v>
      </c>
      <c r="W133" s="126">
        <f>IJ!B136</f>
        <v>0</v>
      </c>
      <c r="X133" s="125"/>
      <c r="Y133" s="137"/>
      <c r="Z133" s="125"/>
      <c r="AA133" s="125"/>
      <c r="AB133" s="125"/>
      <c r="AC133" s="13">
        <f t="shared" si="14"/>
        <v>351</v>
      </c>
    </row>
    <row r="134" spans="1:29" x14ac:dyDescent="0.25">
      <c r="A134" s="39" t="s">
        <v>429</v>
      </c>
      <c r="B134" s="51">
        <f>PR!B137</f>
        <v>60</v>
      </c>
      <c r="C134" s="126">
        <f>ART!B137</f>
        <v>15</v>
      </c>
      <c r="D134" s="125"/>
      <c r="E134" s="125"/>
      <c r="F134" s="125"/>
      <c r="G134" s="126">
        <f>LH!B137</f>
        <v>30</v>
      </c>
      <c r="H134" s="125"/>
      <c r="I134" s="125"/>
      <c r="J134" s="126">
        <f>MY!B137</f>
        <v>20</v>
      </c>
      <c r="K134" s="126">
        <f>MT!B137</f>
        <v>100</v>
      </c>
      <c r="L134" s="126">
        <f>VC!B137</f>
        <v>40</v>
      </c>
      <c r="M134" s="126">
        <f>CF!B137</f>
        <v>15</v>
      </c>
      <c r="N134" s="126">
        <f>SS!B137</f>
        <v>60</v>
      </c>
      <c r="O134" s="126">
        <f>CA!B137</f>
        <v>30</v>
      </c>
      <c r="P134" s="126">
        <f>CM!B137</f>
        <v>50</v>
      </c>
      <c r="Q134" s="126">
        <f>LT!B137</f>
        <v>50</v>
      </c>
      <c r="R134" s="126">
        <f>HOL!B137</f>
        <v>40</v>
      </c>
      <c r="S134" s="125"/>
      <c r="T134" s="126">
        <f>GR!B137</f>
        <v>70</v>
      </c>
      <c r="U134" s="126">
        <f>SC!B137</f>
        <v>70</v>
      </c>
      <c r="V134" s="126">
        <f>GT!B137</f>
        <v>60</v>
      </c>
      <c r="W134" s="126">
        <f>IJ!B137</f>
        <v>0</v>
      </c>
      <c r="X134" s="125"/>
      <c r="Y134" s="137"/>
      <c r="Z134" s="125"/>
      <c r="AA134" s="125"/>
      <c r="AB134" s="125"/>
      <c r="AC134" s="13">
        <f t="shared" si="14"/>
        <v>710</v>
      </c>
    </row>
    <row r="135" spans="1:29" x14ac:dyDescent="0.25">
      <c r="A135" s="39" t="s">
        <v>430</v>
      </c>
      <c r="B135" s="51">
        <f>PR!B138</f>
        <v>50</v>
      </c>
      <c r="C135" s="126">
        <f>ART!B138</f>
        <v>15</v>
      </c>
      <c r="D135" s="125"/>
      <c r="E135" s="125"/>
      <c r="F135" s="125"/>
      <c r="G135" s="126">
        <f>LH!B138</f>
        <v>20</v>
      </c>
      <c r="H135" s="125"/>
      <c r="I135" s="125"/>
      <c r="J135" s="126">
        <f>MY!B138</f>
        <v>20</v>
      </c>
      <c r="K135" s="126">
        <f>MT!B138</f>
        <v>30</v>
      </c>
      <c r="L135" s="126">
        <f>VC!B138</f>
        <v>25</v>
      </c>
      <c r="M135" s="126">
        <f>CF!B138</f>
        <v>15</v>
      </c>
      <c r="N135" s="126">
        <f>SS!B138</f>
        <v>35</v>
      </c>
      <c r="O135" s="126">
        <f>CA!B138</f>
        <v>20</v>
      </c>
      <c r="P135" s="126">
        <f>CM!B138</f>
        <v>50</v>
      </c>
      <c r="Q135" s="126">
        <f>LT!B138</f>
        <v>30</v>
      </c>
      <c r="R135" s="126">
        <f>HOL!B138</f>
        <v>30</v>
      </c>
      <c r="S135" s="125"/>
      <c r="T135" s="126">
        <f>GR!B138</f>
        <v>35</v>
      </c>
      <c r="U135" s="126">
        <f>SC!B138</f>
        <v>70</v>
      </c>
      <c r="V135" s="126">
        <f>GT!B138</f>
        <v>60</v>
      </c>
      <c r="W135" s="126">
        <f>IJ!B138</f>
        <v>0</v>
      </c>
      <c r="X135" s="125"/>
      <c r="Y135" s="137"/>
      <c r="Z135" s="125"/>
      <c r="AA135" s="125"/>
      <c r="AB135" s="125"/>
      <c r="AC135" s="13">
        <f t="shared" si="14"/>
        <v>505</v>
      </c>
    </row>
    <row r="136" spans="1:29" x14ac:dyDescent="0.25">
      <c r="A136" s="39" t="s">
        <v>431</v>
      </c>
      <c r="B136" s="51">
        <f>PR!B139</f>
        <v>25</v>
      </c>
      <c r="C136" s="126">
        <f>ART!B139</f>
        <v>15</v>
      </c>
      <c r="D136" s="125"/>
      <c r="E136" s="125"/>
      <c r="F136" s="125"/>
      <c r="G136" s="126">
        <f>LH!B139</f>
        <v>20</v>
      </c>
      <c r="H136" s="125"/>
      <c r="I136" s="125"/>
      <c r="J136" s="126">
        <f>MY!B139</f>
        <v>20</v>
      </c>
      <c r="K136" s="126">
        <f>MT!B139</f>
        <v>20</v>
      </c>
      <c r="L136" s="126">
        <f>VC!B139</f>
        <v>20</v>
      </c>
      <c r="M136" s="126">
        <f>CF!B139</f>
        <v>15</v>
      </c>
      <c r="N136" s="126">
        <f>SS!B139</f>
        <v>30</v>
      </c>
      <c r="O136" s="126">
        <f>CA!B139</f>
        <v>15</v>
      </c>
      <c r="P136" s="126">
        <f>CM!B139</f>
        <v>30</v>
      </c>
      <c r="Q136" s="126">
        <f>LT!B139</f>
        <v>30</v>
      </c>
      <c r="R136" s="126">
        <f>HOL!B139</f>
        <v>25</v>
      </c>
      <c r="S136" s="125"/>
      <c r="T136" s="126">
        <f>GR!B139</f>
        <v>30</v>
      </c>
      <c r="U136" s="126">
        <f>SC!B139</f>
        <v>70</v>
      </c>
      <c r="V136" s="126">
        <f>GT!B139</f>
        <v>30</v>
      </c>
      <c r="W136" s="126">
        <f>IJ!B139</f>
        <v>0</v>
      </c>
      <c r="X136" s="125"/>
      <c r="Y136" s="137"/>
      <c r="Z136" s="125"/>
      <c r="AA136" s="125"/>
      <c r="AB136" s="125"/>
      <c r="AC136" s="13">
        <f t="shared" ref="AC136:AC173" si="24">SUM(B136:AB136)</f>
        <v>395</v>
      </c>
    </row>
    <row r="137" spans="1:29" x14ac:dyDescent="0.25">
      <c r="A137" s="39" t="s">
        <v>432</v>
      </c>
      <c r="B137" s="51">
        <f>PR!B140</f>
        <v>25</v>
      </c>
      <c r="C137" s="126">
        <f>ART!B140</f>
        <v>15</v>
      </c>
      <c r="D137" s="125"/>
      <c r="E137" s="125"/>
      <c r="F137" s="125"/>
      <c r="G137" s="126">
        <f>LH!B140</f>
        <v>20</v>
      </c>
      <c r="H137" s="125"/>
      <c r="I137" s="125"/>
      <c r="J137" s="126">
        <f>MY!B140</f>
        <v>20</v>
      </c>
      <c r="K137" s="126">
        <f>MT!B140</f>
        <v>15</v>
      </c>
      <c r="L137" s="126">
        <f>VC!B140</f>
        <v>15</v>
      </c>
      <c r="M137" s="126">
        <f>CF!B140</f>
        <v>15</v>
      </c>
      <c r="N137" s="126">
        <f>SS!B140</f>
        <v>20</v>
      </c>
      <c r="O137" s="126">
        <f>CA!B140</f>
        <v>17</v>
      </c>
      <c r="P137" s="126">
        <f>CM!B140</f>
        <v>20</v>
      </c>
      <c r="Q137" s="126">
        <f>LT!B140</f>
        <v>35</v>
      </c>
      <c r="R137" s="126">
        <f>HOL!B140</f>
        <v>25</v>
      </c>
      <c r="S137" s="125"/>
      <c r="T137" s="126">
        <f>GR!B140</f>
        <v>40</v>
      </c>
      <c r="U137" s="126">
        <f>SC!B140</f>
        <v>68</v>
      </c>
      <c r="V137" s="126">
        <f>GT!B140</f>
        <v>30</v>
      </c>
      <c r="W137" s="126">
        <f>IJ!B140</f>
        <v>15</v>
      </c>
      <c r="X137" s="125"/>
      <c r="Y137" s="137"/>
      <c r="Z137" s="125"/>
      <c r="AA137" s="125"/>
      <c r="AB137" s="125"/>
      <c r="AC137" s="13">
        <f t="shared" si="24"/>
        <v>395</v>
      </c>
    </row>
    <row r="138" spans="1:29" x14ac:dyDescent="0.25">
      <c r="A138" s="39" t="s">
        <v>433</v>
      </c>
      <c r="B138" s="51">
        <f>PR!B141</f>
        <v>25</v>
      </c>
      <c r="C138" s="126">
        <f>ART!B141</f>
        <v>0</v>
      </c>
      <c r="D138" s="125"/>
      <c r="E138" s="125"/>
      <c r="F138" s="125"/>
      <c r="G138" s="126">
        <f>LH!B141</f>
        <v>20</v>
      </c>
      <c r="H138" s="125"/>
      <c r="I138" s="125"/>
      <c r="J138" s="126">
        <f>MY!B141</f>
        <v>0</v>
      </c>
      <c r="K138" s="126">
        <f>MT!B141</f>
        <v>0</v>
      </c>
      <c r="L138" s="126">
        <f>VC!B141</f>
        <v>0</v>
      </c>
      <c r="M138" s="126">
        <f>CF!B141</f>
        <v>15</v>
      </c>
      <c r="N138" s="126">
        <f>SS!B141</f>
        <v>0</v>
      </c>
      <c r="O138" s="126">
        <f>CA!B141</f>
        <v>35</v>
      </c>
      <c r="P138" s="126">
        <f>CM!B141</f>
        <v>30</v>
      </c>
      <c r="Q138" s="126">
        <f>LT!B141</f>
        <v>15</v>
      </c>
      <c r="R138" s="126">
        <f>HOL!B141</f>
        <v>30</v>
      </c>
      <c r="S138" s="125"/>
      <c r="T138" s="126">
        <f>GR!B141</f>
        <v>30</v>
      </c>
      <c r="U138" s="126">
        <f>SC!B141</f>
        <v>15</v>
      </c>
      <c r="V138" s="126">
        <f>GT!B141</f>
        <v>25</v>
      </c>
      <c r="W138" s="126">
        <f>IJ!B141</f>
        <v>15</v>
      </c>
      <c r="X138" s="125"/>
      <c r="Y138" s="137"/>
      <c r="Z138" s="125"/>
      <c r="AA138" s="125"/>
      <c r="AB138" s="125"/>
      <c r="AC138" s="13">
        <f t="shared" si="24"/>
        <v>255</v>
      </c>
    </row>
    <row r="139" spans="1:29" x14ac:dyDescent="0.25">
      <c r="A139" s="39" t="s">
        <v>434</v>
      </c>
      <c r="B139" s="51">
        <f>PR!B142</f>
        <v>25</v>
      </c>
      <c r="C139" s="126">
        <f>ART!B142</f>
        <v>0</v>
      </c>
      <c r="D139" s="125"/>
      <c r="E139" s="125"/>
      <c r="F139" s="125"/>
      <c r="G139" s="126">
        <f>LH!B142</f>
        <v>20</v>
      </c>
      <c r="H139" s="125"/>
      <c r="I139" s="125"/>
      <c r="J139" s="126">
        <f>MY!B142</f>
        <v>0</v>
      </c>
      <c r="K139" s="126">
        <f>MT!B142</f>
        <v>0</v>
      </c>
      <c r="L139" s="126">
        <f>VC!B142</f>
        <v>0</v>
      </c>
      <c r="M139" s="126">
        <f>CF!B142</f>
        <v>0</v>
      </c>
      <c r="N139" s="126">
        <f>SS!B142</f>
        <v>0</v>
      </c>
      <c r="O139" s="126">
        <f>CA!B142</f>
        <v>15</v>
      </c>
      <c r="P139" s="126">
        <f>CM!B142</f>
        <v>0</v>
      </c>
      <c r="Q139" s="126">
        <f>LT!B142</f>
        <v>0</v>
      </c>
      <c r="R139" s="126">
        <f>HOL!B142</f>
        <v>15</v>
      </c>
      <c r="S139" s="125"/>
      <c r="T139" s="126">
        <f>GR!B142</f>
        <v>0</v>
      </c>
      <c r="U139" s="126">
        <f>SC!B142</f>
        <v>0</v>
      </c>
      <c r="V139" s="126">
        <f>GT!B142</f>
        <v>20</v>
      </c>
      <c r="W139" s="126">
        <f>IJ!B142</f>
        <v>0</v>
      </c>
      <c r="X139" s="125"/>
      <c r="Y139" s="137"/>
      <c r="Z139" s="125"/>
      <c r="AA139" s="125"/>
      <c r="AB139" s="125"/>
      <c r="AC139" s="13">
        <f t="shared" si="24"/>
        <v>95</v>
      </c>
    </row>
    <row r="140" spans="1:29" x14ac:dyDescent="0.25">
      <c r="A140" s="39" t="s">
        <v>435</v>
      </c>
      <c r="B140" s="51">
        <f>PR!B143</f>
        <v>26</v>
      </c>
      <c r="C140" s="126">
        <f>ART!B143</f>
        <v>0</v>
      </c>
      <c r="D140" s="125"/>
      <c r="E140" s="125"/>
      <c r="F140" s="125"/>
      <c r="G140" s="126">
        <f>LH!B143</f>
        <v>20</v>
      </c>
      <c r="H140" s="125"/>
      <c r="I140" s="125"/>
      <c r="J140" s="126">
        <f>MY!B143</f>
        <v>0</v>
      </c>
      <c r="K140" s="126">
        <f>MT!B143</f>
        <v>0</v>
      </c>
      <c r="L140" s="126">
        <f>VC!B143</f>
        <v>0</v>
      </c>
      <c r="M140" s="126">
        <f>CF!B143</f>
        <v>15</v>
      </c>
      <c r="N140" s="126">
        <f>SS!B143</f>
        <v>15</v>
      </c>
      <c r="O140" s="126">
        <f>CA!B143</f>
        <v>35</v>
      </c>
      <c r="P140" s="126">
        <f>CM!B143</f>
        <v>20</v>
      </c>
      <c r="Q140" s="126">
        <f>LT!B143</f>
        <v>15</v>
      </c>
      <c r="R140" s="126">
        <f>HOL!B143</f>
        <v>30</v>
      </c>
      <c r="S140" s="125"/>
      <c r="T140" s="126">
        <f>GR!B143</f>
        <v>30</v>
      </c>
      <c r="U140" s="126">
        <f>SC!B143</f>
        <v>15</v>
      </c>
      <c r="V140" s="126">
        <f>GT!B143</f>
        <v>20</v>
      </c>
      <c r="W140" s="126">
        <f>IJ!B143</f>
        <v>15</v>
      </c>
      <c r="X140" s="125"/>
      <c r="Y140" s="137"/>
      <c r="Z140" s="125"/>
      <c r="AA140" s="125"/>
      <c r="AB140" s="125"/>
      <c r="AC140" s="13">
        <f t="shared" si="24"/>
        <v>256</v>
      </c>
    </row>
    <row r="141" spans="1:29" x14ac:dyDescent="0.25">
      <c r="A141" s="39" t="s">
        <v>436</v>
      </c>
      <c r="B141" s="51">
        <f>PR!B144</f>
        <v>25</v>
      </c>
      <c r="C141" s="126">
        <f>ART!B144</f>
        <v>0</v>
      </c>
      <c r="D141" s="125"/>
      <c r="E141" s="125"/>
      <c r="F141" s="125"/>
      <c r="G141" s="126">
        <f>LH!B144</f>
        <v>20</v>
      </c>
      <c r="H141" s="125"/>
      <c r="I141" s="125"/>
      <c r="J141" s="126">
        <f>MY!B144</f>
        <v>0</v>
      </c>
      <c r="K141" s="126">
        <f>MT!B144</f>
        <v>0</v>
      </c>
      <c r="L141" s="126">
        <f>VC!B144</f>
        <v>0</v>
      </c>
      <c r="M141" s="126">
        <f>CF!B144</f>
        <v>0</v>
      </c>
      <c r="N141" s="126">
        <f>SS!B144</f>
        <v>15</v>
      </c>
      <c r="O141" s="126">
        <f>CA!B144</f>
        <v>35</v>
      </c>
      <c r="P141" s="126">
        <f>CM!B144</f>
        <v>30</v>
      </c>
      <c r="Q141" s="126">
        <f>LT!B144</f>
        <v>15</v>
      </c>
      <c r="R141" s="126">
        <f>HOL!B144</f>
        <v>30</v>
      </c>
      <c r="S141" s="125"/>
      <c r="T141" s="126">
        <f>GR!B144</f>
        <v>20</v>
      </c>
      <c r="U141" s="126">
        <f>SC!B144</f>
        <v>26</v>
      </c>
      <c r="V141" s="126">
        <f>GT!B144</f>
        <v>20</v>
      </c>
      <c r="W141" s="126">
        <f>IJ!B144</f>
        <v>15</v>
      </c>
      <c r="X141" s="125"/>
      <c r="Y141" s="137"/>
      <c r="Z141" s="125"/>
      <c r="AA141" s="125"/>
      <c r="AB141" s="125"/>
      <c r="AC141" s="13">
        <f t="shared" si="24"/>
        <v>251</v>
      </c>
    </row>
    <row r="142" spans="1:29" x14ac:dyDescent="0.25">
      <c r="A142" s="39" t="s">
        <v>437</v>
      </c>
      <c r="B142" s="51">
        <f>PR!B145</f>
        <v>25</v>
      </c>
      <c r="C142" s="126">
        <f>ART!B145</f>
        <v>15</v>
      </c>
      <c r="D142" s="125"/>
      <c r="E142" s="125"/>
      <c r="F142" s="125"/>
      <c r="G142" s="126">
        <f>LH!B145</f>
        <v>30</v>
      </c>
      <c r="H142" s="125"/>
      <c r="I142" s="125"/>
      <c r="J142" s="126">
        <f>MY!B145</f>
        <v>0</v>
      </c>
      <c r="K142" s="126">
        <f>MT!B145</f>
        <v>0</v>
      </c>
      <c r="L142" s="126">
        <f>VC!B145</f>
        <v>0</v>
      </c>
      <c r="M142" s="126">
        <f>CF!B145</f>
        <v>15</v>
      </c>
      <c r="N142" s="126">
        <f>SS!B145</f>
        <v>15</v>
      </c>
      <c r="O142" s="126">
        <f>CA!B145</f>
        <v>30</v>
      </c>
      <c r="P142" s="126">
        <f>CM!B145</f>
        <v>20</v>
      </c>
      <c r="Q142" s="126">
        <f>LT!B145</f>
        <v>15</v>
      </c>
      <c r="R142" s="126">
        <f>HOL!B145</f>
        <v>30</v>
      </c>
      <c r="S142" s="125"/>
      <c r="T142" s="126">
        <f>GR!B145</f>
        <v>20</v>
      </c>
      <c r="U142" s="126">
        <f>SC!B145</f>
        <v>25</v>
      </c>
      <c r="V142" s="126">
        <f>GT!B145</f>
        <v>20</v>
      </c>
      <c r="W142" s="126">
        <f>IJ!B145</f>
        <v>15</v>
      </c>
      <c r="X142" s="125"/>
      <c r="Y142" s="137"/>
      <c r="Z142" s="125"/>
      <c r="AA142" s="125"/>
      <c r="AB142" s="125"/>
      <c r="AC142" s="13">
        <f t="shared" si="24"/>
        <v>275</v>
      </c>
    </row>
    <row r="143" spans="1:29" x14ac:dyDescent="0.25">
      <c r="A143" s="39" t="s">
        <v>438</v>
      </c>
      <c r="B143" s="51">
        <f>PR!B146</f>
        <v>25</v>
      </c>
      <c r="C143" s="126">
        <f>ART!B146</f>
        <v>15</v>
      </c>
      <c r="D143" s="125"/>
      <c r="E143" s="125"/>
      <c r="F143" s="125"/>
      <c r="G143" s="126">
        <f>LH!B146</f>
        <v>30</v>
      </c>
      <c r="H143" s="125"/>
      <c r="I143" s="125"/>
      <c r="J143" s="126">
        <f>MY!B146</f>
        <v>0</v>
      </c>
      <c r="K143" s="126">
        <f>MT!B146</f>
        <v>15</v>
      </c>
      <c r="L143" s="126">
        <f>VC!B146</f>
        <v>0</v>
      </c>
      <c r="M143" s="126">
        <f>CF!B146</f>
        <v>0</v>
      </c>
      <c r="N143" s="126">
        <f>SS!B146</f>
        <v>15</v>
      </c>
      <c r="O143" s="126">
        <f>CA!B146</f>
        <v>40</v>
      </c>
      <c r="P143" s="126">
        <f>CM!B146</f>
        <v>30</v>
      </c>
      <c r="Q143" s="126">
        <f>LT!B146</f>
        <v>20</v>
      </c>
      <c r="R143" s="126">
        <f>HOL!B146</f>
        <v>25</v>
      </c>
      <c r="S143" s="125"/>
      <c r="T143" s="126">
        <f>GR!B146</f>
        <v>25</v>
      </c>
      <c r="U143" s="126">
        <f>SC!B146</f>
        <v>25</v>
      </c>
      <c r="V143" s="126">
        <f>GT!B146</f>
        <v>25</v>
      </c>
      <c r="W143" s="126">
        <f>IJ!B146</f>
        <v>15</v>
      </c>
      <c r="X143" s="125"/>
      <c r="Y143" s="137"/>
      <c r="Z143" s="125"/>
      <c r="AA143" s="125"/>
      <c r="AB143" s="125"/>
      <c r="AC143" s="13">
        <f t="shared" si="24"/>
        <v>305</v>
      </c>
    </row>
    <row r="144" spans="1:29" x14ac:dyDescent="0.25">
      <c r="A144" s="39" t="s">
        <v>439</v>
      </c>
      <c r="B144" s="51">
        <f>PR!B147</f>
        <v>90</v>
      </c>
      <c r="C144" s="126">
        <f>ART!B147</f>
        <v>30</v>
      </c>
      <c r="D144" s="125"/>
      <c r="E144" s="125"/>
      <c r="F144" s="125"/>
      <c r="G144" s="126">
        <f>LH!B147</f>
        <v>60</v>
      </c>
      <c r="H144" s="125"/>
      <c r="I144" s="125"/>
      <c r="J144" s="126">
        <f>MY!B147</f>
        <v>20</v>
      </c>
      <c r="K144" s="126">
        <f>MT!B147</f>
        <v>20</v>
      </c>
      <c r="L144" s="126">
        <f>VC!B147</f>
        <v>20</v>
      </c>
      <c r="M144" s="126">
        <f>CF!B147</f>
        <v>15</v>
      </c>
      <c r="N144" s="126">
        <f>SS!B147</f>
        <v>15</v>
      </c>
      <c r="O144" s="126">
        <f>CA!B147</f>
        <v>15</v>
      </c>
      <c r="P144" s="126">
        <f>CM!B147</f>
        <v>50</v>
      </c>
      <c r="Q144" s="126">
        <f>LT!B147</f>
        <v>50</v>
      </c>
      <c r="R144" s="126">
        <f>HOL!B147</f>
        <v>60</v>
      </c>
      <c r="S144" s="125"/>
      <c r="T144" s="126">
        <f>GR!B147</f>
        <v>45</v>
      </c>
      <c r="U144" s="126">
        <f>SC!B147</f>
        <v>75</v>
      </c>
      <c r="V144" s="126">
        <f>GT!B147</f>
        <v>60</v>
      </c>
      <c r="W144" s="126">
        <f>IJ!B147</f>
        <v>15</v>
      </c>
      <c r="X144" s="125"/>
      <c r="Y144" s="137"/>
      <c r="Z144" s="125"/>
      <c r="AA144" s="125"/>
      <c r="AB144" s="125"/>
      <c r="AC144" s="13">
        <f t="shared" si="24"/>
        <v>640</v>
      </c>
    </row>
    <row r="145" spans="1:29" x14ac:dyDescent="0.25">
      <c r="A145" s="39" t="s">
        <v>440</v>
      </c>
      <c r="B145" s="51">
        <f>PR!B148</f>
        <v>60</v>
      </c>
      <c r="C145" s="126">
        <f>ART!B148</f>
        <v>15</v>
      </c>
      <c r="D145" s="125"/>
      <c r="E145" s="125"/>
      <c r="F145" s="125"/>
      <c r="G145" s="126">
        <f>LH!B148</f>
        <v>30</v>
      </c>
      <c r="H145" s="125"/>
      <c r="I145" s="125"/>
      <c r="J145" s="126">
        <f>MY!B148</f>
        <v>20</v>
      </c>
      <c r="K145" s="126">
        <f>MT!B148</f>
        <v>25</v>
      </c>
      <c r="L145" s="126">
        <f>VC!B148</f>
        <v>25</v>
      </c>
      <c r="M145" s="126">
        <f>CF!B148</f>
        <v>20</v>
      </c>
      <c r="N145" s="126">
        <f>SS!B148</f>
        <v>15</v>
      </c>
      <c r="O145" s="126">
        <f>CA!B148</f>
        <v>40</v>
      </c>
      <c r="P145" s="126">
        <f>CM!B148</f>
        <v>30</v>
      </c>
      <c r="Q145" s="126">
        <f>LT!B148</f>
        <v>30</v>
      </c>
      <c r="R145" s="126">
        <f>HOL!B148</f>
        <v>40</v>
      </c>
      <c r="S145" s="125"/>
      <c r="T145" s="126">
        <f>GR!B148</f>
        <v>30</v>
      </c>
      <c r="U145" s="126">
        <f>SC!B148</f>
        <v>30</v>
      </c>
      <c r="V145" s="126">
        <f>GT!B148</f>
        <v>20</v>
      </c>
      <c r="W145" s="126">
        <f>IJ!B148</f>
        <v>0</v>
      </c>
      <c r="X145" s="125"/>
      <c r="Y145" s="137"/>
      <c r="Z145" s="125"/>
      <c r="AA145" s="125"/>
      <c r="AB145" s="125"/>
      <c r="AC145" s="13">
        <f t="shared" si="24"/>
        <v>430</v>
      </c>
    </row>
    <row r="146" spans="1:29" x14ac:dyDescent="0.25">
      <c r="A146" s="39" t="s">
        <v>441</v>
      </c>
      <c r="B146" s="51">
        <f>PR!B149</f>
        <v>30</v>
      </c>
      <c r="C146" s="126">
        <f>ART!B149</f>
        <v>15</v>
      </c>
      <c r="D146" s="125"/>
      <c r="E146" s="125"/>
      <c r="F146" s="125"/>
      <c r="G146" s="126">
        <f>LH!B149</f>
        <v>30</v>
      </c>
      <c r="H146" s="125"/>
      <c r="I146" s="125"/>
      <c r="J146" s="126">
        <f>MY!B149</f>
        <v>20</v>
      </c>
      <c r="K146" s="126">
        <f>MT!B149</f>
        <v>25</v>
      </c>
      <c r="L146" s="126">
        <f>VC!B149</f>
        <v>20</v>
      </c>
      <c r="M146" s="126">
        <f>CF!B149</f>
        <v>20</v>
      </c>
      <c r="N146" s="126">
        <f>SS!B149</f>
        <v>15</v>
      </c>
      <c r="O146" s="126">
        <f>CA!B149</f>
        <v>40</v>
      </c>
      <c r="P146" s="126">
        <f>CM!B149</f>
        <v>30</v>
      </c>
      <c r="Q146" s="126">
        <f>LT!B149</f>
        <v>30</v>
      </c>
      <c r="R146" s="126">
        <f>HOL!B149</f>
        <v>30</v>
      </c>
      <c r="S146" s="125"/>
      <c r="T146" s="126">
        <f>GR!B149</f>
        <v>30</v>
      </c>
      <c r="U146" s="126">
        <f>SC!B149</f>
        <v>15</v>
      </c>
      <c r="V146" s="126">
        <f>GT!B149</f>
        <v>20</v>
      </c>
      <c r="W146" s="126">
        <f>IJ!B149</f>
        <v>0</v>
      </c>
      <c r="X146" s="125"/>
      <c r="Y146" s="137"/>
      <c r="Z146" s="125"/>
      <c r="AA146" s="125"/>
      <c r="AB146" s="125"/>
      <c r="AC146" s="13">
        <f t="shared" si="24"/>
        <v>370</v>
      </c>
    </row>
    <row r="147" spans="1:29" x14ac:dyDescent="0.25">
      <c r="A147" s="39" t="s">
        <v>442</v>
      </c>
      <c r="B147" s="51">
        <f>PR!B150</f>
        <v>30</v>
      </c>
      <c r="C147" s="126">
        <f>ART!B150</f>
        <v>15</v>
      </c>
      <c r="D147" s="125"/>
      <c r="E147" s="125"/>
      <c r="F147" s="125"/>
      <c r="G147" s="126">
        <f>LH!B150</f>
        <v>20</v>
      </c>
      <c r="H147" s="125"/>
      <c r="I147" s="125"/>
      <c r="J147" s="126">
        <f>MY!B150</f>
        <v>0</v>
      </c>
      <c r="K147" s="126">
        <f>MT!B150</f>
        <v>15</v>
      </c>
      <c r="L147" s="126">
        <f>VC!B150</f>
        <v>15</v>
      </c>
      <c r="M147" s="126">
        <f>CF!B150</f>
        <v>15</v>
      </c>
      <c r="N147" s="126">
        <f>SS!B150</f>
        <v>15</v>
      </c>
      <c r="O147" s="126">
        <f>CA!B150</f>
        <v>30</v>
      </c>
      <c r="P147" s="126">
        <f>CM!B150</f>
        <v>30</v>
      </c>
      <c r="Q147" s="126">
        <f>LT!B150</f>
        <v>30</v>
      </c>
      <c r="R147" s="126">
        <f>HOL!B150</f>
        <v>30</v>
      </c>
      <c r="S147" s="125"/>
      <c r="T147" s="126">
        <f>GR!B150</f>
        <v>30</v>
      </c>
      <c r="U147" s="126">
        <f>SC!B150</f>
        <v>15</v>
      </c>
      <c r="V147" s="126">
        <f>GT!B150</f>
        <v>20</v>
      </c>
      <c r="W147" s="126">
        <f>IJ!B150</f>
        <v>0</v>
      </c>
      <c r="X147" s="125"/>
      <c r="Y147" s="137"/>
      <c r="Z147" s="125"/>
      <c r="AA147" s="125"/>
      <c r="AB147" s="125"/>
      <c r="AC147" s="13">
        <f t="shared" si="24"/>
        <v>310</v>
      </c>
    </row>
    <row r="148" spans="1:29" x14ac:dyDescent="0.25">
      <c r="A148" s="39" t="s">
        <v>443</v>
      </c>
      <c r="B148" s="51">
        <f>PR!B151</f>
        <v>50</v>
      </c>
      <c r="C148" s="126">
        <f>ART!B151</f>
        <v>20</v>
      </c>
      <c r="D148" s="125"/>
      <c r="E148" s="125"/>
      <c r="F148" s="125"/>
      <c r="G148" s="126">
        <f>LH!B151</f>
        <v>20</v>
      </c>
      <c r="H148" s="125"/>
      <c r="I148" s="125"/>
      <c r="J148" s="126">
        <f>MY!B151</f>
        <v>0</v>
      </c>
      <c r="K148" s="126">
        <f>MT!B151</f>
        <v>15</v>
      </c>
      <c r="L148" s="126">
        <f>VC!B151</f>
        <v>15</v>
      </c>
      <c r="M148" s="126">
        <f>CF!B151</f>
        <v>0</v>
      </c>
      <c r="N148" s="126">
        <f>SS!B151</f>
        <v>20</v>
      </c>
      <c r="O148" s="126">
        <f>CA!B151</f>
        <v>15</v>
      </c>
      <c r="P148" s="126">
        <f>CM!B151</f>
        <v>30</v>
      </c>
      <c r="Q148" s="126">
        <f>LT!B151</f>
        <v>20</v>
      </c>
      <c r="R148" s="126">
        <f>HOL!B151</f>
        <v>40</v>
      </c>
      <c r="S148" s="125"/>
      <c r="T148" s="126">
        <f>GR!B151</f>
        <v>30</v>
      </c>
      <c r="U148" s="126">
        <f>SC!B151</f>
        <v>70</v>
      </c>
      <c r="V148" s="126">
        <f>GT!B151</f>
        <v>30</v>
      </c>
      <c r="W148" s="126">
        <f>IJ!B151</f>
        <v>0</v>
      </c>
      <c r="X148" s="125"/>
      <c r="Y148" s="137"/>
      <c r="Z148" s="125"/>
      <c r="AA148" s="125"/>
      <c r="AB148" s="125"/>
      <c r="AC148" s="13">
        <f t="shared" si="24"/>
        <v>375</v>
      </c>
    </row>
    <row r="149" spans="1:29" x14ac:dyDescent="0.25">
      <c r="A149" s="39" t="s">
        <v>444</v>
      </c>
      <c r="B149" s="51">
        <f>PR!B152</f>
        <v>50</v>
      </c>
      <c r="C149" s="126">
        <f>ART!B152</f>
        <v>20</v>
      </c>
      <c r="D149" s="125"/>
      <c r="E149" s="125"/>
      <c r="F149" s="125"/>
      <c r="G149" s="126">
        <f>LH!B152</f>
        <v>30</v>
      </c>
      <c r="H149" s="125"/>
      <c r="I149" s="125"/>
      <c r="J149" s="126">
        <f>MY!B152</f>
        <v>20</v>
      </c>
      <c r="K149" s="126">
        <f>MT!B152</f>
        <v>25</v>
      </c>
      <c r="L149" s="126">
        <f>VC!B152</f>
        <v>20</v>
      </c>
      <c r="M149" s="126">
        <f>CF!B152</f>
        <v>35</v>
      </c>
      <c r="N149" s="126">
        <f>SS!B152</f>
        <v>15</v>
      </c>
      <c r="O149" s="126">
        <f>CA!B152</f>
        <v>40</v>
      </c>
      <c r="P149" s="126">
        <f>CM!B152</f>
        <v>30</v>
      </c>
      <c r="Q149" s="126">
        <f>LT!B152</f>
        <v>30</v>
      </c>
      <c r="R149" s="126">
        <f>HOL!B152</f>
        <v>30</v>
      </c>
      <c r="S149" s="125"/>
      <c r="T149" s="126">
        <f>GR!B152</f>
        <v>60</v>
      </c>
      <c r="U149" s="126">
        <f>SC!B152</f>
        <v>70</v>
      </c>
      <c r="V149" s="126">
        <f>GT!B152</f>
        <v>25</v>
      </c>
      <c r="W149" s="126">
        <f>IJ!B152</f>
        <v>0</v>
      </c>
      <c r="X149" s="125"/>
      <c r="Y149" s="137"/>
      <c r="Z149" s="125"/>
      <c r="AA149" s="125"/>
      <c r="AB149" s="125"/>
      <c r="AC149" s="13">
        <f t="shared" si="24"/>
        <v>500</v>
      </c>
    </row>
    <row r="150" spans="1:29" x14ac:dyDescent="0.25">
      <c r="A150" s="39" t="s">
        <v>445</v>
      </c>
      <c r="B150" s="51">
        <f>PR!B153</f>
        <v>50</v>
      </c>
      <c r="C150" s="126">
        <f>ART!B153</f>
        <v>20</v>
      </c>
      <c r="D150" s="125"/>
      <c r="E150" s="125"/>
      <c r="F150" s="125"/>
      <c r="G150" s="126">
        <f>LH!B153</f>
        <v>20</v>
      </c>
      <c r="H150" s="125"/>
      <c r="I150" s="125"/>
      <c r="J150" s="126">
        <f>MY!B153</f>
        <v>20</v>
      </c>
      <c r="K150" s="126">
        <f>MT!B153</f>
        <v>20</v>
      </c>
      <c r="L150" s="126">
        <f>VC!B153</f>
        <v>20</v>
      </c>
      <c r="M150" s="126">
        <f>CF!B153</f>
        <v>25</v>
      </c>
      <c r="N150" s="126">
        <f>SS!B153</f>
        <v>15</v>
      </c>
      <c r="O150" s="126">
        <f>CA!B153</f>
        <v>38</v>
      </c>
      <c r="P150" s="126">
        <f>CM!B153</f>
        <v>30</v>
      </c>
      <c r="Q150" s="126">
        <f>LT!B153</f>
        <v>30</v>
      </c>
      <c r="R150" s="126">
        <f>HOL!B153</f>
        <v>30</v>
      </c>
      <c r="S150" s="125"/>
      <c r="T150" s="126">
        <f>GR!B153</f>
        <v>70</v>
      </c>
      <c r="U150" s="126">
        <f>SC!B153</f>
        <v>60</v>
      </c>
      <c r="V150" s="126">
        <f>GT!B153</f>
        <v>25</v>
      </c>
      <c r="W150" s="126">
        <f>IJ!B153</f>
        <v>0</v>
      </c>
      <c r="X150" s="125"/>
      <c r="Y150" s="137"/>
      <c r="Z150" s="125"/>
      <c r="AA150" s="125"/>
      <c r="AB150" s="125"/>
      <c r="AC150" s="13">
        <f t="shared" si="24"/>
        <v>473</v>
      </c>
    </row>
    <row r="151" spans="1:29" x14ac:dyDescent="0.25">
      <c r="A151" s="39" t="s">
        <v>446</v>
      </c>
      <c r="B151" s="51">
        <f>PR!B154</f>
        <v>50</v>
      </c>
      <c r="C151" s="126">
        <f>ART!B154</f>
        <v>15</v>
      </c>
      <c r="D151" s="125"/>
      <c r="E151" s="125"/>
      <c r="F151" s="125"/>
      <c r="G151" s="126">
        <f>LH!B154</f>
        <v>20</v>
      </c>
      <c r="H151" s="125"/>
      <c r="I151" s="125"/>
      <c r="J151" s="126">
        <f>MY!B154</f>
        <v>20</v>
      </c>
      <c r="K151" s="126">
        <f>MT!B154</f>
        <v>25</v>
      </c>
      <c r="L151" s="126">
        <f>VC!B154</f>
        <v>40</v>
      </c>
      <c r="M151" s="126">
        <f>CF!B154</f>
        <v>30</v>
      </c>
      <c r="N151" s="126">
        <f>SS!B154</f>
        <v>15</v>
      </c>
      <c r="O151" s="126">
        <f>CA!B154</f>
        <v>30</v>
      </c>
      <c r="P151" s="126">
        <f>CM!B154</f>
        <v>30</v>
      </c>
      <c r="Q151" s="126">
        <f>LT!B154</f>
        <v>30</v>
      </c>
      <c r="R151" s="126">
        <f>HOL!B154</f>
        <v>30</v>
      </c>
      <c r="S151" s="125"/>
      <c r="T151" s="126">
        <f>GR!B154</f>
        <v>85</v>
      </c>
      <c r="U151" s="126">
        <f>SC!B154</f>
        <v>40</v>
      </c>
      <c r="V151" s="126">
        <f>GT!B154</f>
        <v>30</v>
      </c>
      <c r="W151" s="126">
        <f>IJ!B154</f>
        <v>0</v>
      </c>
      <c r="X151" s="125"/>
      <c r="Y151" s="137"/>
      <c r="Z151" s="125"/>
      <c r="AA151" s="125"/>
      <c r="AB151" s="125"/>
      <c r="AC151" s="13">
        <f t="shared" si="24"/>
        <v>490</v>
      </c>
    </row>
    <row r="152" spans="1:29" x14ac:dyDescent="0.25">
      <c r="A152" s="39" t="s">
        <v>447</v>
      </c>
      <c r="B152" s="51">
        <f>PR!B155</f>
        <v>0</v>
      </c>
      <c r="C152" s="126">
        <f>ART!B155</f>
        <v>0</v>
      </c>
      <c r="D152" s="125"/>
      <c r="E152" s="125"/>
      <c r="F152" s="125"/>
      <c r="G152" s="126">
        <f>LH!B155</f>
        <v>20</v>
      </c>
      <c r="H152" s="125"/>
      <c r="I152" s="125"/>
      <c r="J152" s="126">
        <f>MY!B155</f>
        <v>0</v>
      </c>
      <c r="K152" s="126">
        <f>MT!B155</f>
        <v>0</v>
      </c>
      <c r="L152" s="126">
        <f>VC!B155</f>
        <v>0</v>
      </c>
      <c r="M152" s="126">
        <f>CF!B155</f>
        <v>0</v>
      </c>
      <c r="N152" s="126">
        <f>SS!B155</f>
        <v>0</v>
      </c>
      <c r="O152" s="126">
        <f>CA!B155</f>
        <v>0</v>
      </c>
      <c r="P152" s="126">
        <f>CM!B155</f>
        <v>0</v>
      </c>
      <c r="Q152" s="126">
        <f>LT!B155</f>
        <v>0</v>
      </c>
      <c r="R152" s="126">
        <f>HOL!B155</f>
        <v>0</v>
      </c>
      <c r="S152" s="125"/>
      <c r="T152" s="126">
        <f>GR!B155</f>
        <v>0</v>
      </c>
      <c r="U152" s="126">
        <f>SC!B155</f>
        <v>20</v>
      </c>
      <c r="V152" s="126">
        <f>GT!B155</f>
        <v>0</v>
      </c>
      <c r="W152" s="126">
        <f>IJ!B155</f>
        <v>0</v>
      </c>
      <c r="X152" s="125"/>
      <c r="Y152" s="137"/>
      <c r="Z152" s="125"/>
      <c r="AA152" s="125"/>
      <c r="AB152" s="125"/>
      <c r="AC152" s="13">
        <f t="shared" si="24"/>
        <v>40</v>
      </c>
    </row>
    <row r="153" spans="1:29" x14ac:dyDescent="0.25">
      <c r="A153" s="39" t="s">
        <v>448</v>
      </c>
      <c r="B153" s="51">
        <f>PR!B156</f>
        <v>25</v>
      </c>
      <c r="C153" s="126">
        <f>ART!B156</f>
        <v>0</v>
      </c>
      <c r="D153" s="125"/>
      <c r="E153" s="125"/>
      <c r="F153" s="125"/>
      <c r="G153" s="126">
        <f>LH!B156</f>
        <v>30</v>
      </c>
      <c r="H153" s="125"/>
      <c r="I153" s="125"/>
      <c r="J153" s="126">
        <f>MY!B156</f>
        <v>20</v>
      </c>
      <c r="K153" s="126">
        <f>MT!B156</f>
        <v>15</v>
      </c>
      <c r="L153" s="126">
        <f>VC!B156</f>
        <v>20</v>
      </c>
      <c r="M153" s="126">
        <f>CF!B156</f>
        <v>15</v>
      </c>
      <c r="N153" s="126">
        <f>SS!B156</f>
        <v>25</v>
      </c>
      <c r="O153" s="126">
        <f>CA!B156</f>
        <v>0</v>
      </c>
      <c r="P153" s="126">
        <f>CM!B156</f>
        <v>30</v>
      </c>
      <c r="Q153" s="126">
        <f>LT!B156</f>
        <v>30</v>
      </c>
      <c r="R153" s="126">
        <f>HOL!B156</f>
        <v>30</v>
      </c>
      <c r="S153" s="125"/>
      <c r="T153" s="126">
        <f>GR!B156</f>
        <v>30</v>
      </c>
      <c r="U153" s="126">
        <f>SC!B156</f>
        <v>25</v>
      </c>
      <c r="V153" s="126">
        <f>GT!B156</f>
        <v>25</v>
      </c>
      <c r="W153" s="126">
        <f>IJ!B156</f>
        <v>0</v>
      </c>
      <c r="X153" s="125"/>
      <c r="Y153" s="137"/>
      <c r="Z153" s="125"/>
      <c r="AA153" s="125"/>
      <c r="AB153" s="125"/>
      <c r="AC153" s="13">
        <f t="shared" si="24"/>
        <v>320</v>
      </c>
    </row>
    <row r="154" spans="1:29" x14ac:dyDescent="0.25">
      <c r="A154" s="39" t="s">
        <v>449</v>
      </c>
      <c r="B154" s="51">
        <f>PR!B157</f>
        <v>20</v>
      </c>
      <c r="C154" s="126">
        <f>ART!B157</f>
        <v>35</v>
      </c>
      <c r="D154" s="125"/>
      <c r="E154" s="125"/>
      <c r="F154" s="125"/>
      <c r="G154" s="126">
        <f>LH!B157</f>
        <v>20</v>
      </c>
      <c r="H154" s="125"/>
      <c r="I154" s="125"/>
      <c r="J154" s="126">
        <f>MY!B157</f>
        <v>0</v>
      </c>
      <c r="K154" s="126">
        <f>MT!B157</f>
        <v>15</v>
      </c>
      <c r="L154" s="126">
        <f>VC!B157</f>
        <v>42</v>
      </c>
      <c r="M154" s="126">
        <f>CF!B157</f>
        <v>15</v>
      </c>
      <c r="N154" s="126">
        <f>SS!B157</f>
        <v>20</v>
      </c>
      <c r="O154" s="126">
        <f>CA!B157</f>
        <v>15</v>
      </c>
      <c r="P154" s="126">
        <f>CM!B157</f>
        <v>15</v>
      </c>
      <c r="Q154" s="126">
        <f>LT!B157</f>
        <v>15</v>
      </c>
      <c r="R154" s="126">
        <f>HOL!B157</f>
        <v>0</v>
      </c>
      <c r="S154" s="125"/>
      <c r="T154" s="126">
        <f>GR!B157</f>
        <v>30</v>
      </c>
      <c r="U154" s="126">
        <f>SC!B157</f>
        <v>15</v>
      </c>
      <c r="V154" s="126">
        <f>GT!B157</f>
        <v>15</v>
      </c>
      <c r="W154" s="126">
        <f>IJ!B157</f>
        <v>10</v>
      </c>
      <c r="X154" s="125"/>
      <c r="Y154" s="137"/>
      <c r="Z154" s="125"/>
      <c r="AA154" s="125"/>
      <c r="AB154" s="125"/>
      <c r="AC154" s="13">
        <f t="shared" si="24"/>
        <v>282</v>
      </c>
    </row>
    <row r="155" spans="1:29" ht="22.5" x14ac:dyDescent="0.25">
      <c r="A155" s="39" t="s">
        <v>473</v>
      </c>
      <c r="B155" s="51">
        <f>PR!B158</f>
        <v>20</v>
      </c>
      <c r="C155" s="126">
        <f>ART!B158</f>
        <v>15</v>
      </c>
      <c r="D155" s="125"/>
      <c r="E155" s="125"/>
      <c r="F155" s="125"/>
      <c r="G155" s="126">
        <f>LH!B158</f>
        <v>20</v>
      </c>
      <c r="H155" s="125"/>
      <c r="I155" s="125"/>
      <c r="J155" s="126">
        <f>MY!B158</f>
        <v>16</v>
      </c>
      <c r="K155" s="126">
        <f>MT!B158</f>
        <v>15</v>
      </c>
      <c r="L155" s="126">
        <f>VC!B158</f>
        <v>31</v>
      </c>
      <c r="M155" s="126">
        <f>CF!B158</f>
        <v>15</v>
      </c>
      <c r="N155" s="126">
        <f>SS!B158</f>
        <v>20</v>
      </c>
      <c r="O155" s="126">
        <f>CA!B158</f>
        <v>15</v>
      </c>
      <c r="P155" s="126">
        <f>CM!B158</f>
        <v>15</v>
      </c>
      <c r="Q155" s="126">
        <f>LT!B158</f>
        <v>15</v>
      </c>
      <c r="R155" s="126">
        <f>HOL!B158</f>
        <v>0</v>
      </c>
      <c r="S155" s="125"/>
      <c r="T155" s="126">
        <f>GR!B158</f>
        <v>30</v>
      </c>
      <c r="U155" s="126">
        <f>SC!B158</f>
        <v>15</v>
      </c>
      <c r="V155" s="126">
        <f>GT!B158</f>
        <v>15</v>
      </c>
      <c r="W155" s="126">
        <f>IJ!B158</f>
        <v>10</v>
      </c>
      <c r="X155" s="125"/>
      <c r="Y155" s="137"/>
      <c r="Z155" s="125"/>
      <c r="AA155" s="125"/>
      <c r="AB155" s="125"/>
      <c r="AC155" s="13">
        <f t="shared" si="24"/>
        <v>267</v>
      </c>
    </row>
    <row r="156" spans="1:29" x14ac:dyDescent="0.25">
      <c r="A156" s="39" t="s">
        <v>474</v>
      </c>
      <c r="B156" s="51">
        <f>PR!B159</f>
        <v>20</v>
      </c>
      <c r="C156" s="126">
        <f>ART!B159</f>
        <v>30</v>
      </c>
      <c r="D156" s="125"/>
      <c r="E156" s="125"/>
      <c r="F156" s="125"/>
      <c r="G156" s="126">
        <f>LH!B159</f>
        <v>20</v>
      </c>
      <c r="H156" s="125"/>
      <c r="I156" s="125"/>
      <c r="J156" s="126">
        <f>MY!B159</f>
        <v>0</v>
      </c>
      <c r="K156" s="126">
        <f>MT!B159</f>
        <v>20</v>
      </c>
      <c r="L156" s="126">
        <f>VC!B159</f>
        <v>26</v>
      </c>
      <c r="M156" s="126">
        <f>CF!B159</f>
        <v>15</v>
      </c>
      <c r="N156" s="126">
        <f>SS!B159</f>
        <v>10</v>
      </c>
      <c r="O156" s="126">
        <f>CA!B159</f>
        <v>15</v>
      </c>
      <c r="P156" s="126">
        <f>CM!B159</f>
        <v>20</v>
      </c>
      <c r="Q156" s="126">
        <f>LT!B159</f>
        <v>15</v>
      </c>
      <c r="R156" s="126">
        <f>HOL!B159</f>
        <v>0</v>
      </c>
      <c r="S156" s="125"/>
      <c r="T156" s="126">
        <f>GR!B159</f>
        <v>30</v>
      </c>
      <c r="U156" s="126">
        <f>SC!B159</f>
        <v>15</v>
      </c>
      <c r="V156" s="126">
        <f>GT!B159</f>
        <v>15</v>
      </c>
      <c r="W156" s="126">
        <f>IJ!B159</f>
        <v>5</v>
      </c>
      <c r="X156" s="125"/>
      <c r="Y156" s="137"/>
      <c r="Z156" s="125"/>
      <c r="AA156" s="125"/>
      <c r="AB156" s="125"/>
      <c r="AC156" s="13">
        <f t="shared" si="24"/>
        <v>256</v>
      </c>
    </row>
    <row r="157" spans="1:29" x14ac:dyDescent="0.25">
      <c r="A157" s="39" t="s">
        <v>475</v>
      </c>
      <c r="B157" s="51">
        <f>PR!B160</f>
        <v>20</v>
      </c>
      <c r="C157" s="126">
        <f>ART!B160</f>
        <v>20</v>
      </c>
      <c r="D157" s="125"/>
      <c r="E157" s="125"/>
      <c r="F157" s="125"/>
      <c r="G157" s="126">
        <f>LH!B160</f>
        <v>20</v>
      </c>
      <c r="H157" s="125"/>
      <c r="I157" s="125"/>
      <c r="J157" s="126">
        <f>MY!B160</f>
        <v>0</v>
      </c>
      <c r="K157" s="126">
        <f>MT!B160</f>
        <v>15</v>
      </c>
      <c r="L157" s="126">
        <f>VC!B160</f>
        <v>20</v>
      </c>
      <c r="M157" s="126">
        <f>CF!B160</f>
        <v>15</v>
      </c>
      <c r="N157" s="126">
        <f>SS!B160</f>
        <v>10</v>
      </c>
      <c r="O157" s="126">
        <f>CA!B160</f>
        <v>15</v>
      </c>
      <c r="P157" s="126">
        <f>CM!B160</f>
        <v>30</v>
      </c>
      <c r="Q157" s="126">
        <f>LT!B160</f>
        <v>15</v>
      </c>
      <c r="R157" s="126">
        <f>HOL!B160</f>
        <v>0</v>
      </c>
      <c r="S157" s="125"/>
      <c r="T157" s="126">
        <f>GR!B160</f>
        <v>30</v>
      </c>
      <c r="U157" s="126">
        <f>SC!B160</f>
        <v>15</v>
      </c>
      <c r="V157" s="126">
        <f>GT!B160</f>
        <v>15</v>
      </c>
      <c r="W157" s="126">
        <f>IJ!B160</f>
        <v>5</v>
      </c>
      <c r="X157" s="125"/>
      <c r="Y157" s="137"/>
      <c r="Z157" s="125"/>
      <c r="AA157" s="125"/>
      <c r="AB157" s="125"/>
      <c r="AC157" s="13">
        <f t="shared" si="24"/>
        <v>245</v>
      </c>
    </row>
    <row r="158" spans="1:29" ht="22.5" x14ac:dyDescent="0.25">
      <c r="A158" s="39" t="s">
        <v>476</v>
      </c>
      <c r="B158" s="51">
        <f>PR!B161</f>
        <v>20</v>
      </c>
      <c r="C158" s="126">
        <f>ART!B161</f>
        <v>30</v>
      </c>
      <c r="D158" s="125"/>
      <c r="E158" s="125"/>
      <c r="F158" s="125"/>
      <c r="G158" s="126">
        <f>LH!B161</f>
        <v>20</v>
      </c>
      <c r="H158" s="125"/>
      <c r="I158" s="125"/>
      <c r="J158" s="126">
        <f>MY!B161</f>
        <v>0</v>
      </c>
      <c r="K158" s="126">
        <f>MT!B161</f>
        <v>15</v>
      </c>
      <c r="L158" s="126">
        <f>VC!B161</f>
        <v>10</v>
      </c>
      <c r="M158" s="126">
        <f>CF!B161</f>
        <v>10</v>
      </c>
      <c r="N158" s="126">
        <f>SS!B161</f>
        <v>10</v>
      </c>
      <c r="O158" s="126">
        <f>CA!B161</f>
        <v>15</v>
      </c>
      <c r="P158" s="126">
        <f>CM!B161</f>
        <v>10</v>
      </c>
      <c r="Q158" s="126">
        <f>LT!B161</f>
        <v>15</v>
      </c>
      <c r="R158" s="126">
        <f>HOL!B161</f>
        <v>0</v>
      </c>
      <c r="S158" s="125"/>
      <c r="T158" s="126">
        <f>GR!B161</f>
        <v>0</v>
      </c>
      <c r="U158" s="126">
        <f>SC!B161</f>
        <v>15</v>
      </c>
      <c r="V158" s="126">
        <f>GT!B161</f>
        <v>15</v>
      </c>
      <c r="W158" s="126">
        <f>IJ!B161</f>
        <v>5</v>
      </c>
      <c r="X158" s="125"/>
      <c r="Y158" s="137"/>
      <c r="Z158" s="125"/>
      <c r="AA158" s="125"/>
      <c r="AB158" s="125"/>
      <c r="AC158" s="13">
        <f t="shared" si="24"/>
        <v>190</v>
      </c>
    </row>
    <row r="159" spans="1:29" x14ac:dyDescent="0.25">
      <c r="A159" s="39" t="s">
        <v>477</v>
      </c>
      <c r="B159" s="51">
        <f>PR!B162</f>
        <v>20</v>
      </c>
      <c r="C159" s="126">
        <f>ART!B162</f>
        <v>40</v>
      </c>
      <c r="D159" s="125"/>
      <c r="E159" s="125"/>
      <c r="F159" s="125"/>
      <c r="G159" s="126">
        <f>LH!B162</f>
        <v>20</v>
      </c>
      <c r="H159" s="125"/>
      <c r="I159" s="125"/>
      <c r="J159" s="126">
        <f>MY!B162</f>
        <v>0</v>
      </c>
      <c r="K159" s="126">
        <f>MT!B162</f>
        <v>15</v>
      </c>
      <c r="L159" s="126">
        <f>VC!B162</f>
        <v>42</v>
      </c>
      <c r="M159" s="126">
        <f>CF!B162</f>
        <v>10</v>
      </c>
      <c r="N159" s="126">
        <f>SS!B162</f>
        <v>20</v>
      </c>
      <c r="O159" s="126">
        <f>CA!B162</f>
        <v>15</v>
      </c>
      <c r="P159" s="126">
        <f>CM!B162</f>
        <v>20</v>
      </c>
      <c r="Q159" s="126">
        <f>LT!B162</f>
        <v>15</v>
      </c>
      <c r="R159" s="126">
        <f>HOL!B162</f>
        <v>0</v>
      </c>
      <c r="S159" s="125"/>
      <c r="T159" s="126">
        <f>GR!B162</f>
        <v>0</v>
      </c>
      <c r="U159" s="126">
        <f>SC!B162</f>
        <v>0</v>
      </c>
      <c r="V159" s="126">
        <f>GT!B162</f>
        <v>0</v>
      </c>
      <c r="W159" s="126">
        <f>IJ!B162</f>
        <v>0</v>
      </c>
      <c r="X159" s="125"/>
      <c r="Y159" s="137"/>
      <c r="Z159" s="125"/>
      <c r="AA159" s="125"/>
      <c r="AB159" s="125"/>
      <c r="AC159" s="13">
        <f t="shared" si="24"/>
        <v>217</v>
      </c>
    </row>
    <row r="160" spans="1:29" ht="22.5" x14ac:dyDescent="0.25">
      <c r="A160" s="45" t="s">
        <v>478</v>
      </c>
      <c r="B160" s="51">
        <f>PR!B163</f>
        <v>20</v>
      </c>
      <c r="C160" s="126">
        <f>ART!B163</f>
        <v>35</v>
      </c>
      <c r="D160" s="125"/>
      <c r="E160" s="125"/>
      <c r="F160" s="125"/>
      <c r="G160" s="126">
        <f>LH!B163</f>
        <v>20</v>
      </c>
      <c r="H160" s="125"/>
      <c r="I160" s="125"/>
      <c r="J160" s="126">
        <f>MY!B163</f>
        <v>0</v>
      </c>
      <c r="K160" s="126">
        <f>MT!B163</f>
        <v>30</v>
      </c>
      <c r="L160" s="126">
        <f>VC!B163</f>
        <v>40</v>
      </c>
      <c r="M160" s="126">
        <f>CF!B163</f>
        <v>15</v>
      </c>
      <c r="N160" s="126">
        <f>SS!B163</f>
        <v>10</v>
      </c>
      <c r="O160" s="126">
        <f>CA!B163</f>
        <v>15</v>
      </c>
      <c r="P160" s="126">
        <f>CM!B163</f>
        <v>15</v>
      </c>
      <c r="Q160" s="126">
        <f>LT!B163</f>
        <v>15</v>
      </c>
      <c r="R160" s="126">
        <f>HOL!B163</f>
        <v>0</v>
      </c>
      <c r="S160" s="125"/>
      <c r="T160" s="126">
        <f>GR!B163</f>
        <v>0</v>
      </c>
      <c r="U160" s="126">
        <f>SC!B163</f>
        <v>0</v>
      </c>
      <c r="V160" s="126">
        <f>GT!B163</f>
        <v>0</v>
      </c>
      <c r="W160" s="126">
        <f>IJ!B163</f>
        <v>10</v>
      </c>
      <c r="X160" s="125"/>
      <c r="Y160" s="137"/>
      <c r="Z160" s="125"/>
      <c r="AA160" s="125"/>
      <c r="AB160" s="125"/>
      <c r="AC160" s="13">
        <f t="shared" si="24"/>
        <v>225</v>
      </c>
    </row>
    <row r="161" spans="1:29" ht="22.5" x14ac:dyDescent="0.25">
      <c r="A161" s="45" t="s">
        <v>479</v>
      </c>
      <c r="B161" s="51">
        <f>PR!B164</f>
        <v>0</v>
      </c>
      <c r="C161" s="126">
        <f>ART!B164</f>
        <v>30</v>
      </c>
      <c r="D161" s="125"/>
      <c r="E161" s="125"/>
      <c r="F161" s="125"/>
      <c r="G161" s="126">
        <f>LH!B164</f>
        <v>15</v>
      </c>
      <c r="H161" s="125"/>
      <c r="I161" s="125"/>
      <c r="J161" s="126">
        <f>MY!B164</f>
        <v>0</v>
      </c>
      <c r="K161" s="126">
        <f>MT!B164</f>
        <v>20</v>
      </c>
      <c r="L161" s="126">
        <f>VC!B164</f>
        <v>22</v>
      </c>
      <c r="M161" s="126">
        <f>CF!B164</f>
        <v>15</v>
      </c>
      <c r="N161" s="126">
        <f>SS!B164</f>
        <v>30</v>
      </c>
      <c r="O161" s="126">
        <f>CA!B164</f>
        <v>15</v>
      </c>
      <c r="P161" s="126">
        <f>CM!B164</f>
        <v>15</v>
      </c>
      <c r="Q161" s="126">
        <f>LT!B164</f>
        <v>15</v>
      </c>
      <c r="R161" s="126">
        <f>HOL!B164</f>
        <v>0</v>
      </c>
      <c r="S161" s="125"/>
      <c r="T161" s="126">
        <f>GR!B164</f>
        <v>0</v>
      </c>
      <c r="U161" s="126">
        <f>SC!B164</f>
        <v>0</v>
      </c>
      <c r="V161" s="126">
        <f>GT!B164</f>
        <v>0</v>
      </c>
      <c r="W161" s="126">
        <f>IJ!B164</f>
        <v>0</v>
      </c>
      <c r="X161" s="125"/>
      <c r="Y161" s="137"/>
      <c r="Z161" s="125"/>
      <c r="AA161" s="125"/>
      <c r="AB161" s="125"/>
      <c r="AC161" s="13">
        <f t="shared" si="24"/>
        <v>177</v>
      </c>
    </row>
    <row r="162" spans="1:29" ht="23.25" thickBot="1" x14ac:dyDescent="0.3">
      <c r="A162" s="45" t="s">
        <v>480</v>
      </c>
      <c r="B162" s="52">
        <f>PR!B165</f>
        <v>0</v>
      </c>
      <c r="C162" s="130">
        <f>ART!B165</f>
        <v>0</v>
      </c>
      <c r="D162" s="129"/>
      <c r="E162" s="129"/>
      <c r="F162" s="129"/>
      <c r="G162" s="130">
        <f>LH!B165</f>
        <v>0</v>
      </c>
      <c r="H162" s="129"/>
      <c r="I162" s="129"/>
      <c r="J162" s="130">
        <f>MY!B165</f>
        <v>0</v>
      </c>
      <c r="K162" s="130">
        <f>MT!B165</f>
        <v>0</v>
      </c>
      <c r="L162" s="130">
        <f>VC!B165</f>
        <v>0</v>
      </c>
      <c r="M162" s="130">
        <f>CF!B165</f>
        <v>0</v>
      </c>
      <c r="N162" s="130">
        <f>SS!B165</f>
        <v>0</v>
      </c>
      <c r="O162" s="130">
        <f>CA!B165</f>
        <v>15</v>
      </c>
      <c r="P162" s="130">
        <f>CM!B165</f>
        <v>0</v>
      </c>
      <c r="Q162" s="130">
        <f>LT!B165</f>
        <v>0</v>
      </c>
      <c r="R162" s="130">
        <f>HOL!B165</f>
        <v>0</v>
      </c>
      <c r="S162" s="129"/>
      <c r="T162" s="130">
        <f>GR!B165</f>
        <v>30</v>
      </c>
      <c r="U162" s="130">
        <f>SC!B165</f>
        <v>0</v>
      </c>
      <c r="V162" s="130">
        <f>GT!B165</f>
        <v>0</v>
      </c>
      <c r="W162" s="130">
        <f>IJ!B165</f>
        <v>0</v>
      </c>
      <c r="X162" s="129"/>
      <c r="Y162" s="139"/>
      <c r="Z162" s="129"/>
      <c r="AA162" s="129"/>
      <c r="AB162" s="129"/>
      <c r="AC162" s="148">
        <f t="shared" si="24"/>
        <v>45</v>
      </c>
    </row>
    <row r="163" spans="1:29" ht="23.25" thickBot="1" x14ac:dyDescent="0.3">
      <c r="A163" s="46" t="s">
        <v>481</v>
      </c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>
        <f>Z164+Z165+Z166+Z167+Z168+Z169</f>
        <v>405</v>
      </c>
      <c r="AA163" s="63"/>
      <c r="AB163" s="63"/>
      <c r="AC163" s="149">
        <f t="shared" si="24"/>
        <v>405</v>
      </c>
    </row>
    <row r="164" spans="1:29" ht="15.75" thickBot="1" x14ac:dyDescent="0.3">
      <c r="A164" s="189" t="s">
        <v>82</v>
      </c>
      <c r="B164" s="9"/>
      <c r="C164" s="35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142"/>
      <c r="Z164" s="90">
        <f>PR!B167+ART!B167+LH!B167+MY!B167+MT!B167+VC!B167+CF!B167+SS!B167+CA!B167+CM!B167+LT!B167+HOL!B167+GR!B167+SC!B167+GT!B167+IJ!B167</f>
        <v>128</v>
      </c>
      <c r="AA164" s="28"/>
      <c r="AB164" s="28"/>
      <c r="AC164" s="8">
        <f t="shared" si="24"/>
        <v>128</v>
      </c>
    </row>
    <row r="165" spans="1:29" x14ac:dyDescent="0.25">
      <c r="A165" s="38" t="s">
        <v>482</v>
      </c>
      <c r="B165" s="14"/>
      <c r="C165" s="4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143"/>
      <c r="Z165" s="92">
        <f>PR!B168+ART!B168+LH!B168+MY!B168+MT!B168+VC!B168+CF!B168+SS!B168+CA!B168+CM!B168+LT!B168+HOL!B168+GR!B168+SC!B168+GT!B168+IJ!B168</f>
        <v>55</v>
      </c>
      <c r="AA165" s="30"/>
      <c r="AB165" s="30"/>
      <c r="AC165" s="13">
        <f t="shared" si="24"/>
        <v>55</v>
      </c>
    </row>
    <row r="166" spans="1:29" x14ac:dyDescent="0.25">
      <c r="A166" s="39" t="s">
        <v>483</v>
      </c>
      <c r="B166" s="14"/>
      <c r="C166" s="4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143"/>
      <c r="Z166" s="92">
        <f>PR!B169+ART!B169+LH!B169+MY!B169+MT!B169+VC!B169+CF!B169+SS!B169+CA!B169+CM!B169+LT!B169+HOL!B169+GR!B169+SC!B169+GT!B169+IJ!B169</f>
        <v>85</v>
      </c>
      <c r="AA166" s="30"/>
      <c r="AB166" s="30"/>
      <c r="AC166" s="13">
        <f t="shared" si="24"/>
        <v>85</v>
      </c>
    </row>
    <row r="167" spans="1:29" x14ac:dyDescent="0.25">
      <c r="A167" s="39" t="s">
        <v>484</v>
      </c>
      <c r="B167" s="14"/>
      <c r="C167" s="4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143"/>
      <c r="Z167" s="92">
        <f>PR!B170+ART!B170+LH!B170+MY!B170+MT!B170+VC!B170+CF!B170+SS!B170+CA!B170+CM!B170+LT!B170+HOL!B170+GR!B170+SC!B170+GT!B170+IJ!B170</f>
        <v>30</v>
      </c>
      <c r="AA167" s="30"/>
      <c r="AB167" s="30"/>
      <c r="AC167" s="13">
        <f t="shared" si="24"/>
        <v>30</v>
      </c>
    </row>
    <row r="168" spans="1:29" x14ac:dyDescent="0.25">
      <c r="A168" s="39" t="s">
        <v>485</v>
      </c>
      <c r="B168" s="14"/>
      <c r="C168" s="4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143"/>
      <c r="Z168" s="92">
        <f>PR!B171+ART!B171+LH!B171+MY!B171+MT!B171+VC!B171+CF!B171+SS!B171+CA!B171+CM!B171+LT!B171+HOL!B171+GR!B171+SC!B171+GT!B171+IJ!B171</f>
        <v>53</v>
      </c>
      <c r="AA168" s="30"/>
      <c r="AB168" s="30"/>
      <c r="AC168" s="13">
        <f t="shared" si="24"/>
        <v>53</v>
      </c>
    </row>
    <row r="169" spans="1:29" ht="15.75" thickBot="1" x14ac:dyDescent="0.3">
      <c r="A169" s="39" t="s">
        <v>486</v>
      </c>
      <c r="B169" s="17"/>
      <c r="C169" s="43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144"/>
      <c r="Z169" s="94">
        <f>PR!B172+ART!B172+LH!B172+MY!B172+MT!B172+VC!B172+CF!B172+SS!B172+CA!B172+CM!B172+LT!B172+HOL!B172+GR!B172+SC!B172+GT!B172+IJ!B172</f>
        <v>54</v>
      </c>
      <c r="AA169" s="32"/>
      <c r="AB169" s="32"/>
      <c r="AC169" s="16">
        <f t="shared" si="24"/>
        <v>54</v>
      </c>
    </row>
    <row r="170" spans="1:29" ht="23.25" thickBot="1" x14ac:dyDescent="0.3">
      <c r="A170" s="42" t="s">
        <v>487</v>
      </c>
      <c r="B170" s="77">
        <f>PR!B173</f>
        <v>90</v>
      </c>
      <c r="C170" s="63">
        <f>ART!B173</f>
        <v>50</v>
      </c>
      <c r="D170" s="64"/>
      <c r="E170" s="64"/>
      <c r="F170" s="64"/>
      <c r="G170" s="64"/>
      <c r="H170" s="64">
        <f>LH!B173</f>
        <v>400</v>
      </c>
      <c r="I170" s="64"/>
      <c r="J170" s="64">
        <f>MY!B173</f>
        <v>50</v>
      </c>
      <c r="K170" s="64">
        <f>MT!B173</f>
        <v>30</v>
      </c>
      <c r="L170" s="64">
        <f>VC!B173</f>
        <v>100</v>
      </c>
      <c r="M170" s="64">
        <f>CF!B173</f>
        <v>60</v>
      </c>
      <c r="N170" s="64">
        <f>SS!B173</f>
        <v>40</v>
      </c>
      <c r="O170" s="64">
        <f>CA!B173</f>
        <v>60</v>
      </c>
      <c r="P170" s="64">
        <f>CM!B173</f>
        <v>80</v>
      </c>
      <c r="Q170" s="64">
        <f>LT!B173</f>
        <v>110</v>
      </c>
      <c r="R170" s="64">
        <f>HOL!B173</f>
        <v>50</v>
      </c>
      <c r="S170" s="64"/>
      <c r="T170" s="64">
        <f>GR!B173</f>
        <v>110</v>
      </c>
      <c r="U170" s="64">
        <f>SC!B173</f>
        <v>30</v>
      </c>
      <c r="V170" s="64">
        <f>GT!B173</f>
        <v>55</v>
      </c>
      <c r="W170" s="64">
        <f>IJ!B173</f>
        <v>15</v>
      </c>
      <c r="X170" s="64"/>
      <c r="Y170" s="75"/>
      <c r="Z170" s="64"/>
      <c r="AA170" s="64"/>
      <c r="AB170" s="64"/>
      <c r="AC170" s="154">
        <f>SUM(B170:AB170)</f>
        <v>1330</v>
      </c>
    </row>
    <row r="171" spans="1:29" ht="15.75" thickBot="1" x14ac:dyDescent="0.3">
      <c r="A171" s="47" t="s">
        <v>488</v>
      </c>
      <c r="B171" s="78">
        <f>PR!B174</f>
        <v>15</v>
      </c>
      <c r="C171" s="72">
        <f>ART!B174</f>
        <v>15</v>
      </c>
      <c r="D171" s="73"/>
      <c r="E171" s="73"/>
      <c r="F171" s="73"/>
      <c r="G171" s="73"/>
      <c r="H171" s="73">
        <f>LH!B174</f>
        <v>15</v>
      </c>
      <c r="I171" s="73"/>
      <c r="J171" s="73">
        <f>MY!B174</f>
        <v>15</v>
      </c>
      <c r="K171" s="73">
        <f>MT!B174</f>
        <v>15</v>
      </c>
      <c r="L171" s="73">
        <f>VC!B174</f>
        <v>15</v>
      </c>
      <c r="M171" s="73">
        <f>CF!B174</f>
        <v>15</v>
      </c>
      <c r="N171" s="73">
        <f>SS!B174</f>
        <v>15</v>
      </c>
      <c r="O171" s="73">
        <f>CA!B174</f>
        <v>15</v>
      </c>
      <c r="P171" s="73">
        <f>CM!B174</f>
        <v>15</v>
      </c>
      <c r="Q171" s="73">
        <f>LT!B174</f>
        <v>15</v>
      </c>
      <c r="R171" s="73">
        <f>HOL!B174</f>
        <v>15</v>
      </c>
      <c r="S171" s="73"/>
      <c r="T171" s="73">
        <f>GR!B174</f>
        <v>15</v>
      </c>
      <c r="U171" s="73">
        <f>SC!B174</f>
        <v>15</v>
      </c>
      <c r="V171" s="73">
        <f>GT!B174</f>
        <v>15</v>
      </c>
      <c r="W171" s="73">
        <f>IJ!B174</f>
        <v>0</v>
      </c>
      <c r="X171" s="73"/>
      <c r="Y171" s="146"/>
      <c r="Z171" s="73"/>
      <c r="AA171" s="73"/>
      <c r="AB171" s="73"/>
      <c r="AC171" s="155">
        <f t="shared" si="24"/>
        <v>225</v>
      </c>
    </row>
    <row r="172" spans="1:29" ht="15.75" thickBot="1" x14ac:dyDescent="0.3">
      <c r="A172" s="48" t="s">
        <v>87</v>
      </c>
      <c r="B172" s="77"/>
      <c r="C172" s="63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75"/>
      <c r="Z172" s="64"/>
      <c r="AA172" s="64">
        <f>PR!B175+ART!B175+LH!B175+MY!B175+MT!B175+VC!B175+CF!B175+SS!B175+CA!B175+CM!B175+LT!B175+HOL!B175+GR!B175+SC!B175+GT!B175+IJ!B175</f>
        <v>1500</v>
      </c>
      <c r="AB172" s="64"/>
      <c r="AC172" s="156">
        <f t="shared" si="24"/>
        <v>1500</v>
      </c>
    </row>
    <row r="173" spans="1:29" ht="15.75" thickBot="1" x14ac:dyDescent="0.3">
      <c r="A173" s="36" t="s">
        <v>88</v>
      </c>
      <c r="B173" s="79"/>
      <c r="C173" s="80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157"/>
      <c r="Z173" s="81"/>
      <c r="AA173" s="85"/>
      <c r="AB173" s="85">
        <f>PR!B176+ART!B176+LH!B176+MY!B176+MT!B176+VC!B176+CF!B176+SS!B176+CA!B176+CM!B176+LT!B176+HOL!B176+GR!B176+SC!B176+GT!B176+IJ!B176</f>
        <v>1772</v>
      </c>
      <c r="AC173" s="158">
        <f t="shared" si="24"/>
        <v>1772</v>
      </c>
    </row>
    <row r="174" spans="1:29" ht="15.75" thickBot="1" x14ac:dyDescent="0.3">
      <c r="A174" s="49" t="s">
        <v>89</v>
      </c>
    </row>
  </sheetData>
  <mergeCells count="1">
    <mergeCell ref="A1:A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3372</v>
      </c>
      <c r="C4" s="11">
        <f t="shared" ref="C4:N4" si="1">C5+C6</f>
        <v>3008</v>
      </c>
      <c r="D4" s="11">
        <f t="shared" si="1"/>
        <v>22</v>
      </c>
      <c r="E4" s="10">
        <f t="shared" si="1"/>
        <v>66</v>
      </c>
      <c r="F4" s="10">
        <f t="shared" si="1"/>
        <v>0</v>
      </c>
      <c r="G4" s="10">
        <f t="shared" si="1"/>
        <v>0</v>
      </c>
      <c r="H4" s="10">
        <f t="shared" si="1"/>
        <v>155</v>
      </c>
      <c r="I4" s="10">
        <f t="shared" si="1"/>
        <v>2</v>
      </c>
      <c r="J4" s="10">
        <f t="shared" si="1"/>
        <v>107</v>
      </c>
      <c r="K4" s="10">
        <f t="shared" si="1"/>
        <v>4</v>
      </c>
      <c r="L4" s="10">
        <f t="shared" si="1"/>
        <v>5</v>
      </c>
      <c r="M4" s="10">
        <f t="shared" si="1"/>
        <v>3</v>
      </c>
      <c r="N4" s="12">
        <f t="shared" si="1"/>
        <v>0</v>
      </c>
      <c r="O4" s="8">
        <f t="shared" ref="O4:O36" si="2">SUM(C4:N4)</f>
        <v>3372</v>
      </c>
    </row>
    <row r="5" spans="1:15" ht="15" customHeight="1" x14ac:dyDescent="0.25">
      <c r="A5" s="194" t="s">
        <v>2</v>
      </c>
      <c r="B5" s="13">
        <f t="shared" si="0"/>
        <v>2618</v>
      </c>
      <c r="C5" s="15">
        <f t="shared" ref="C5:N5" si="3">C8+C41+C56+C66+C78+C99+C101+C132+C166+C173+C175+C176</f>
        <v>2313</v>
      </c>
      <c r="D5" s="15">
        <f t="shared" si="3"/>
        <v>22</v>
      </c>
      <c r="E5" s="15">
        <f t="shared" si="3"/>
        <v>56</v>
      </c>
      <c r="F5" s="15">
        <f t="shared" si="3"/>
        <v>0</v>
      </c>
      <c r="G5" s="15">
        <f t="shared" si="3"/>
        <v>0</v>
      </c>
      <c r="H5" s="15">
        <f t="shared" si="3"/>
        <v>106</v>
      </c>
      <c r="I5" s="15">
        <f t="shared" si="3"/>
        <v>2</v>
      </c>
      <c r="J5" s="15">
        <f t="shared" si="3"/>
        <v>107</v>
      </c>
      <c r="K5" s="15">
        <f t="shared" si="3"/>
        <v>4</v>
      </c>
      <c r="L5" s="15">
        <f t="shared" si="3"/>
        <v>5</v>
      </c>
      <c r="M5" s="15">
        <f t="shared" si="3"/>
        <v>3</v>
      </c>
      <c r="N5" s="15">
        <f t="shared" si="3"/>
        <v>0</v>
      </c>
      <c r="O5" s="13">
        <f t="shared" si="2"/>
        <v>2618</v>
      </c>
    </row>
    <row r="6" spans="1:15" ht="15.75" customHeight="1" thickBot="1" x14ac:dyDescent="0.3">
      <c r="A6" s="195" t="s">
        <v>3</v>
      </c>
      <c r="B6" s="16">
        <f t="shared" si="0"/>
        <v>754</v>
      </c>
      <c r="C6" s="18">
        <f t="shared" ref="C6:N6" si="4">C9+C57+C67+C79+C102+C133+C174</f>
        <v>695</v>
      </c>
      <c r="D6" s="18">
        <f t="shared" si="4"/>
        <v>0</v>
      </c>
      <c r="E6" s="18">
        <f t="shared" si="4"/>
        <v>10</v>
      </c>
      <c r="F6" s="18">
        <f t="shared" si="4"/>
        <v>0</v>
      </c>
      <c r="G6" s="18">
        <f t="shared" si="4"/>
        <v>0</v>
      </c>
      <c r="H6" s="18">
        <f t="shared" si="4"/>
        <v>49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754</v>
      </c>
    </row>
    <row r="7" spans="1:15" ht="15" customHeight="1" x14ac:dyDescent="0.25">
      <c r="A7" s="190" t="s">
        <v>4</v>
      </c>
      <c r="B7" s="19">
        <f t="shared" si="0"/>
        <v>258</v>
      </c>
      <c r="C7" s="21">
        <f t="shared" ref="C7:N7" si="5">C8+C9</f>
        <v>220</v>
      </c>
      <c r="D7" s="21">
        <f t="shared" si="5"/>
        <v>4</v>
      </c>
      <c r="E7" s="20">
        <f t="shared" si="5"/>
        <v>9</v>
      </c>
      <c r="F7" s="20">
        <f t="shared" si="5"/>
        <v>0</v>
      </c>
      <c r="G7" s="20">
        <f t="shared" si="5"/>
        <v>0</v>
      </c>
      <c r="H7" s="20">
        <f t="shared" si="5"/>
        <v>18</v>
      </c>
      <c r="I7" s="20">
        <f t="shared" si="5"/>
        <v>0</v>
      </c>
      <c r="J7" s="20">
        <f t="shared" si="5"/>
        <v>6</v>
      </c>
      <c r="K7" s="20">
        <f t="shared" si="5"/>
        <v>0</v>
      </c>
      <c r="L7" s="20">
        <f t="shared" si="5"/>
        <v>1</v>
      </c>
      <c r="M7" s="20">
        <f t="shared" si="5"/>
        <v>0</v>
      </c>
      <c r="N7" s="22">
        <f t="shared" si="5"/>
        <v>0</v>
      </c>
      <c r="O7" s="19">
        <f t="shared" si="2"/>
        <v>258</v>
      </c>
    </row>
    <row r="8" spans="1:15" ht="15" customHeight="1" x14ac:dyDescent="0.25">
      <c r="A8" s="191" t="s">
        <v>166</v>
      </c>
      <c r="B8" s="23">
        <f t="shared" si="0"/>
        <v>250</v>
      </c>
      <c r="C8" s="25">
        <f t="shared" ref="C8:N8" si="6">C10+C11+C12+C13+C14+C15+C16+C17+C18+C19+C20+C21+C22+C23+C24+C25+C26+C27+C28+C29+C30</f>
        <v>214</v>
      </c>
      <c r="D8" s="25">
        <f t="shared" si="6"/>
        <v>4</v>
      </c>
      <c r="E8" s="24">
        <f t="shared" si="6"/>
        <v>9</v>
      </c>
      <c r="F8" s="24">
        <f t="shared" si="6"/>
        <v>0</v>
      </c>
      <c r="G8" s="24">
        <f t="shared" si="6"/>
        <v>0</v>
      </c>
      <c r="H8" s="24">
        <f t="shared" si="6"/>
        <v>16</v>
      </c>
      <c r="I8" s="24">
        <f t="shared" si="6"/>
        <v>0</v>
      </c>
      <c r="J8" s="24">
        <f t="shared" si="6"/>
        <v>6</v>
      </c>
      <c r="K8" s="24">
        <f t="shared" si="6"/>
        <v>0</v>
      </c>
      <c r="L8" s="24">
        <f t="shared" si="6"/>
        <v>1</v>
      </c>
      <c r="M8" s="24">
        <f t="shared" si="6"/>
        <v>0</v>
      </c>
      <c r="N8" s="26">
        <f t="shared" si="6"/>
        <v>0</v>
      </c>
      <c r="O8" s="23">
        <f t="shared" si="2"/>
        <v>250</v>
      </c>
    </row>
    <row r="9" spans="1:15" ht="15.75" customHeight="1" thickBot="1" x14ac:dyDescent="0.3">
      <c r="A9" s="192" t="s">
        <v>167</v>
      </c>
      <c r="B9" s="27">
        <f t="shared" si="0"/>
        <v>8</v>
      </c>
      <c r="C9" s="44">
        <f>C31+C32+C33+C34+C35+C36+C37+C38+C39+C40</f>
        <v>6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2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8</v>
      </c>
    </row>
    <row r="10" spans="1:15" x14ac:dyDescent="0.25">
      <c r="A10" s="38" t="s">
        <v>113</v>
      </c>
      <c r="B10" s="8">
        <f t="shared" si="0"/>
        <v>11</v>
      </c>
      <c r="C10" s="58">
        <v>8</v>
      </c>
      <c r="D10" s="35">
        <v>1</v>
      </c>
      <c r="E10" s="28"/>
      <c r="F10" s="28"/>
      <c r="G10" s="28"/>
      <c r="H10" s="28">
        <v>1</v>
      </c>
      <c r="I10" s="28"/>
      <c r="J10" s="28"/>
      <c r="K10" s="28"/>
      <c r="L10" s="28">
        <v>1</v>
      </c>
      <c r="M10" s="28"/>
      <c r="N10" s="29"/>
      <c r="O10" s="8">
        <f t="shared" si="2"/>
        <v>11</v>
      </c>
    </row>
    <row r="11" spans="1:15" x14ac:dyDescent="0.25">
      <c r="A11" s="39" t="s">
        <v>112</v>
      </c>
      <c r="B11" s="13">
        <f t="shared" si="0"/>
        <v>2</v>
      </c>
      <c r="C11" s="59">
        <v>1</v>
      </c>
      <c r="D11" s="40">
        <v>1</v>
      </c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2</v>
      </c>
    </row>
    <row r="12" spans="1:15" x14ac:dyDescent="0.25">
      <c r="A12" s="39" t="s">
        <v>114</v>
      </c>
      <c r="B12" s="13">
        <f t="shared" si="0"/>
        <v>16</v>
      </c>
      <c r="C12" s="59">
        <v>15</v>
      </c>
      <c r="D12" s="40"/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16</v>
      </c>
    </row>
    <row r="13" spans="1:15" x14ac:dyDescent="0.25">
      <c r="A13" s="39" t="s">
        <v>115</v>
      </c>
      <c r="B13" s="13">
        <f t="shared" si="0"/>
        <v>20</v>
      </c>
      <c r="C13" s="59">
        <v>19</v>
      </c>
      <c r="D13" s="40"/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20</v>
      </c>
    </row>
    <row r="14" spans="1:15" x14ac:dyDescent="0.25">
      <c r="A14" s="39" t="s">
        <v>116</v>
      </c>
      <c r="B14" s="13">
        <f t="shared" si="0"/>
        <v>20</v>
      </c>
      <c r="C14" s="59">
        <v>19</v>
      </c>
      <c r="D14" s="40"/>
      <c r="E14" s="30"/>
      <c r="F14" s="30"/>
      <c r="G14" s="30"/>
      <c r="H14" s="30">
        <v>1</v>
      </c>
      <c r="I14" s="30"/>
      <c r="J14" s="30"/>
      <c r="K14" s="30"/>
      <c r="L14" s="30"/>
      <c r="M14" s="30"/>
      <c r="N14" s="31"/>
      <c r="O14" s="13">
        <f t="shared" si="2"/>
        <v>20</v>
      </c>
    </row>
    <row r="15" spans="1:15" x14ac:dyDescent="0.25">
      <c r="A15" s="39" t="s">
        <v>5</v>
      </c>
      <c r="B15" s="13">
        <f t="shared" si="0"/>
        <v>7</v>
      </c>
      <c r="C15" s="59">
        <v>6</v>
      </c>
      <c r="D15" s="40"/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7</v>
      </c>
    </row>
    <row r="16" spans="1:15" x14ac:dyDescent="0.25">
      <c r="A16" s="39" t="s">
        <v>117</v>
      </c>
      <c r="B16" s="13">
        <f t="shared" si="0"/>
        <v>10</v>
      </c>
      <c r="C16" s="59">
        <v>9</v>
      </c>
      <c r="D16" s="40"/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10</v>
      </c>
    </row>
    <row r="17" spans="1:15" x14ac:dyDescent="0.25">
      <c r="A17" s="39" t="s">
        <v>118</v>
      </c>
      <c r="B17" s="13">
        <f t="shared" si="0"/>
        <v>10</v>
      </c>
      <c r="C17" s="59">
        <v>6</v>
      </c>
      <c r="D17" s="40"/>
      <c r="E17" s="30">
        <v>2</v>
      </c>
      <c r="F17" s="30"/>
      <c r="G17" s="30"/>
      <c r="H17" s="30">
        <v>1</v>
      </c>
      <c r="I17" s="30"/>
      <c r="J17" s="30">
        <v>1</v>
      </c>
      <c r="K17" s="30"/>
      <c r="L17" s="30"/>
      <c r="M17" s="30"/>
      <c r="N17" s="31"/>
      <c r="O17" s="13">
        <f t="shared" si="2"/>
        <v>10</v>
      </c>
    </row>
    <row r="18" spans="1:15" x14ac:dyDescent="0.25">
      <c r="A18" s="39" t="s">
        <v>119</v>
      </c>
      <c r="B18" s="13">
        <f t="shared" si="0"/>
        <v>35</v>
      </c>
      <c r="C18" s="59">
        <v>30</v>
      </c>
      <c r="D18" s="40"/>
      <c r="E18" s="30">
        <v>4</v>
      </c>
      <c r="F18" s="30"/>
      <c r="G18" s="30"/>
      <c r="H18" s="30">
        <v>1</v>
      </c>
      <c r="I18" s="30"/>
      <c r="J18" s="30"/>
      <c r="K18" s="30"/>
      <c r="L18" s="30"/>
      <c r="M18" s="30"/>
      <c r="N18" s="31"/>
      <c r="O18" s="13">
        <f t="shared" si="2"/>
        <v>35</v>
      </c>
    </row>
    <row r="19" spans="1:15" x14ac:dyDescent="0.25">
      <c r="A19" s="39" t="s">
        <v>120</v>
      </c>
      <c r="B19" s="13">
        <f t="shared" si="0"/>
        <v>30</v>
      </c>
      <c r="C19" s="59">
        <v>25</v>
      </c>
      <c r="D19" s="40">
        <v>1</v>
      </c>
      <c r="E19" s="30">
        <v>2</v>
      </c>
      <c r="F19" s="30"/>
      <c r="G19" s="30"/>
      <c r="H19" s="30">
        <v>1</v>
      </c>
      <c r="I19" s="30"/>
      <c r="J19" s="30">
        <v>1</v>
      </c>
      <c r="K19" s="30"/>
      <c r="L19" s="30"/>
      <c r="M19" s="30"/>
      <c r="N19" s="31"/>
      <c r="O19" s="13">
        <f t="shared" si="2"/>
        <v>30</v>
      </c>
    </row>
    <row r="20" spans="1:15" x14ac:dyDescent="0.25">
      <c r="A20" s="39" t="s">
        <v>6</v>
      </c>
      <c r="B20" s="13">
        <f t="shared" si="0"/>
        <v>12</v>
      </c>
      <c r="C20" s="59">
        <v>11</v>
      </c>
      <c r="D20" s="40"/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12</v>
      </c>
    </row>
    <row r="21" spans="1:15" x14ac:dyDescent="0.25">
      <c r="A21" s="39" t="s">
        <v>121</v>
      </c>
      <c r="B21" s="13">
        <f t="shared" si="0"/>
        <v>15</v>
      </c>
      <c r="C21" s="59">
        <v>12</v>
      </c>
      <c r="D21" s="40">
        <v>1</v>
      </c>
      <c r="E21" s="30">
        <v>1</v>
      </c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15</v>
      </c>
    </row>
    <row r="22" spans="1:15" x14ac:dyDescent="0.25">
      <c r="A22" s="39" t="s">
        <v>122</v>
      </c>
      <c r="B22" s="13">
        <f t="shared" si="0"/>
        <v>18</v>
      </c>
      <c r="C22" s="59">
        <v>17</v>
      </c>
      <c r="D22" s="40"/>
      <c r="E22" s="30"/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18</v>
      </c>
    </row>
    <row r="23" spans="1:15" x14ac:dyDescent="0.25">
      <c r="A23" s="39" t="s">
        <v>7</v>
      </c>
      <c r="B23" s="13">
        <f t="shared" si="0"/>
        <v>6</v>
      </c>
      <c r="C23" s="59">
        <v>5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6</v>
      </c>
    </row>
    <row r="24" spans="1:15" x14ac:dyDescent="0.25">
      <c r="A24" s="39" t="s">
        <v>8</v>
      </c>
      <c r="B24" s="13">
        <f t="shared" si="0"/>
        <v>2</v>
      </c>
      <c r="C24" s="59">
        <v>2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2</v>
      </c>
    </row>
    <row r="25" spans="1:15" x14ac:dyDescent="0.25">
      <c r="A25" s="39" t="s">
        <v>123</v>
      </c>
      <c r="B25" s="13">
        <f t="shared" si="0"/>
        <v>0</v>
      </c>
      <c r="C25" s="59"/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0</v>
      </c>
    </row>
    <row r="26" spans="1:15" x14ac:dyDescent="0.25">
      <c r="A26" s="39" t="s">
        <v>9</v>
      </c>
      <c r="B26" s="13">
        <f t="shared" si="0"/>
        <v>30</v>
      </c>
      <c r="C26" s="59">
        <v>24</v>
      </c>
      <c r="D26" s="40"/>
      <c r="E26" s="30"/>
      <c r="F26" s="30"/>
      <c r="G26" s="30"/>
      <c r="H26" s="30">
        <v>3</v>
      </c>
      <c r="I26" s="30"/>
      <c r="J26" s="30">
        <v>3</v>
      </c>
      <c r="K26" s="30"/>
      <c r="L26" s="30"/>
      <c r="M26" s="30"/>
      <c r="N26" s="31"/>
      <c r="O26" s="13">
        <f t="shared" si="2"/>
        <v>30</v>
      </c>
    </row>
    <row r="27" spans="1:15" x14ac:dyDescent="0.25">
      <c r="A27" s="39" t="s">
        <v>395</v>
      </c>
      <c r="B27" s="13">
        <f t="shared" si="0"/>
        <v>2</v>
      </c>
      <c r="C27" s="59">
        <v>2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2</v>
      </c>
    </row>
    <row r="28" spans="1:15" x14ac:dyDescent="0.25">
      <c r="A28" s="39" t="s">
        <v>10</v>
      </c>
      <c r="B28" s="13">
        <f t="shared" si="0"/>
        <v>2</v>
      </c>
      <c r="C28" s="59">
        <v>2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2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216">
        <v>1</v>
      </c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1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ref="O37:O42" si="8">SUM(C37:N37)</f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8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8"/>
        <v>0</v>
      </c>
    </row>
    <row r="40" spans="1:15" ht="15.75" thickBot="1" x14ac:dyDescent="0.3">
      <c r="A40" s="42" t="s">
        <v>16</v>
      </c>
      <c r="B40" s="16">
        <f t="shared" ref="B40:B75" si="9">SUM(C40:N40)</f>
        <v>6</v>
      </c>
      <c r="C40" s="60">
        <v>5</v>
      </c>
      <c r="D40" s="43"/>
      <c r="E40" s="32"/>
      <c r="F40" s="32"/>
      <c r="G40" s="32"/>
      <c r="H40" s="32">
        <v>1</v>
      </c>
      <c r="I40" s="32"/>
      <c r="J40" s="32"/>
      <c r="K40" s="32"/>
      <c r="L40" s="32"/>
      <c r="M40" s="32"/>
      <c r="N40" s="33"/>
      <c r="O40" s="16">
        <f t="shared" si="8"/>
        <v>6</v>
      </c>
    </row>
    <row r="41" spans="1:15" ht="15.75" customHeight="1" thickBot="1" x14ac:dyDescent="0.3">
      <c r="A41" s="189" t="s">
        <v>17</v>
      </c>
      <c r="B41" s="62">
        <f t="shared" si="9"/>
        <v>60</v>
      </c>
      <c r="C41" s="63">
        <f t="shared" ref="C41:N41" si="10">C42+C43+C44+C45+C46+C47+C48+C49+C50+C51+C52+C53+C54</f>
        <v>52</v>
      </c>
      <c r="D41" s="63">
        <f t="shared" si="10"/>
        <v>2</v>
      </c>
      <c r="E41" s="64">
        <f t="shared" si="10"/>
        <v>0</v>
      </c>
      <c r="F41" s="64">
        <f t="shared" si="10"/>
        <v>0</v>
      </c>
      <c r="G41" s="64">
        <f t="shared" si="10"/>
        <v>0</v>
      </c>
      <c r="H41" s="64">
        <f t="shared" si="10"/>
        <v>6</v>
      </c>
      <c r="I41" s="64">
        <f t="shared" si="10"/>
        <v>0</v>
      </c>
      <c r="J41" s="64">
        <f t="shared" si="10"/>
        <v>0</v>
      </c>
      <c r="K41" s="64">
        <f t="shared" si="10"/>
        <v>0</v>
      </c>
      <c r="L41" s="64">
        <f t="shared" si="10"/>
        <v>0</v>
      </c>
      <c r="M41" s="64">
        <f t="shared" si="10"/>
        <v>0</v>
      </c>
      <c r="N41" s="65">
        <f t="shared" si="10"/>
        <v>0</v>
      </c>
      <c r="O41" s="66">
        <f t="shared" si="8"/>
        <v>60</v>
      </c>
    </row>
    <row r="42" spans="1:15" x14ac:dyDescent="0.25">
      <c r="A42" s="38" t="s">
        <v>124</v>
      </c>
      <c r="B42" s="8">
        <f t="shared" si="9"/>
        <v>14</v>
      </c>
      <c r="C42" s="58">
        <v>13</v>
      </c>
      <c r="D42" s="35"/>
      <c r="E42" s="28"/>
      <c r="F42" s="28"/>
      <c r="G42" s="28"/>
      <c r="H42" s="28">
        <v>1</v>
      </c>
      <c r="I42" s="28"/>
      <c r="J42" s="28"/>
      <c r="K42" s="28"/>
      <c r="L42" s="28"/>
      <c r="M42" s="28"/>
      <c r="N42" s="29"/>
      <c r="O42" s="8">
        <f t="shared" si="8"/>
        <v>14</v>
      </c>
    </row>
    <row r="43" spans="1:15" x14ac:dyDescent="0.25">
      <c r="A43" s="39" t="s">
        <v>125</v>
      </c>
      <c r="B43" s="13">
        <f t="shared" si="9"/>
        <v>2</v>
      </c>
      <c r="C43" s="59">
        <v>2</v>
      </c>
      <c r="D43" s="4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13">
        <f t="shared" ref="O43:O54" si="11">SUM(C43:N43)</f>
        <v>2</v>
      </c>
    </row>
    <row r="44" spans="1:15" x14ac:dyDescent="0.25">
      <c r="A44" s="39" t="s">
        <v>130</v>
      </c>
      <c r="B44" s="13">
        <f t="shared" si="9"/>
        <v>6</v>
      </c>
      <c r="C44" s="59">
        <v>5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1"/>
        <v>6</v>
      </c>
    </row>
    <row r="45" spans="1:15" x14ac:dyDescent="0.25">
      <c r="A45" s="39" t="s">
        <v>18</v>
      </c>
      <c r="B45" s="13">
        <f t="shared" si="9"/>
        <v>5</v>
      </c>
      <c r="C45" s="59">
        <v>4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1"/>
        <v>5</v>
      </c>
    </row>
    <row r="46" spans="1:15" x14ac:dyDescent="0.25">
      <c r="A46" s="39" t="s">
        <v>131</v>
      </c>
      <c r="B46" s="13">
        <f t="shared" si="9"/>
        <v>1</v>
      </c>
      <c r="C46" s="59">
        <v>1</v>
      </c>
      <c r="D46" s="4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3">
        <f t="shared" si="11"/>
        <v>1</v>
      </c>
    </row>
    <row r="47" spans="1:15" x14ac:dyDescent="0.25">
      <c r="A47" s="39" t="s">
        <v>126</v>
      </c>
      <c r="B47" s="13">
        <f t="shared" si="9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1"/>
        <v>2</v>
      </c>
    </row>
    <row r="48" spans="1:15" x14ac:dyDescent="0.25">
      <c r="A48" s="39" t="s">
        <v>127</v>
      </c>
      <c r="B48" s="13">
        <f t="shared" si="9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1"/>
        <v>1</v>
      </c>
    </row>
    <row r="49" spans="1:15" x14ac:dyDescent="0.25">
      <c r="A49" s="39" t="s">
        <v>132</v>
      </c>
      <c r="B49" s="13">
        <f t="shared" si="9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1"/>
        <v>1</v>
      </c>
    </row>
    <row r="50" spans="1:15" x14ac:dyDescent="0.25">
      <c r="A50" s="39" t="s">
        <v>133</v>
      </c>
      <c r="B50" s="13">
        <f t="shared" si="9"/>
        <v>3</v>
      </c>
      <c r="C50" s="59">
        <v>3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3">
        <f t="shared" si="11"/>
        <v>3</v>
      </c>
    </row>
    <row r="51" spans="1:15" x14ac:dyDescent="0.25">
      <c r="A51" s="39" t="s">
        <v>134</v>
      </c>
      <c r="B51" s="13">
        <f t="shared" si="9"/>
        <v>3</v>
      </c>
      <c r="C51" s="59">
        <v>3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1"/>
        <v>3</v>
      </c>
    </row>
    <row r="52" spans="1:15" x14ac:dyDescent="0.25">
      <c r="A52" s="39" t="s">
        <v>128</v>
      </c>
      <c r="B52" s="13">
        <f t="shared" si="9"/>
        <v>6</v>
      </c>
      <c r="C52" s="59">
        <v>4</v>
      </c>
      <c r="D52" s="40">
        <v>1</v>
      </c>
      <c r="E52" s="30"/>
      <c r="F52" s="30"/>
      <c r="G52" s="30"/>
      <c r="H52" s="30">
        <v>1</v>
      </c>
      <c r="I52" s="30"/>
      <c r="J52" s="30"/>
      <c r="K52" s="30"/>
      <c r="L52" s="30"/>
      <c r="M52" s="30"/>
      <c r="N52" s="31"/>
      <c r="O52" s="13">
        <f t="shared" si="11"/>
        <v>6</v>
      </c>
    </row>
    <row r="53" spans="1:15" x14ac:dyDescent="0.25">
      <c r="A53" s="39" t="s">
        <v>135</v>
      </c>
      <c r="B53" s="13">
        <f t="shared" si="9"/>
        <v>6</v>
      </c>
      <c r="C53" s="59">
        <v>4</v>
      </c>
      <c r="D53" s="40">
        <v>1</v>
      </c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1"/>
        <v>6</v>
      </c>
    </row>
    <row r="54" spans="1:15" ht="15.75" thickBot="1" x14ac:dyDescent="0.3">
      <c r="A54" s="42" t="s">
        <v>129</v>
      </c>
      <c r="B54" s="16">
        <f t="shared" si="9"/>
        <v>10</v>
      </c>
      <c r="C54" s="60">
        <v>9</v>
      </c>
      <c r="D54" s="43"/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1"/>
        <v>10</v>
      </c>
    </row>
    <row r="55" spans="1:15" ht="15.75" customHeight="1" x14ac:dyDescent="0.25">
      <c r="A55" s="190" t="s">
        <v>374</v>
      </c>
      <c r="B55" s="66">
        <f t="shared" si="9"/>
        <v>129</v>
      </c>
      <c r="C55" s="63">
        <f t="shared" ref="C55:N55" si="12">C56+C57</f>
        <v>113</v>
      </c>
      <c r="D55" s="63">
        <f t="shared" si="12"/>
        <v>5</v>
      </c>
      <c r="E55" s="64">
        <f t="shared" si="12"/>
        <v>3</v>
      </c>
      <c r="F55" s="64">
        <f t="shared" si="12"/>
        <v>0</v>
      </c>
      <c r="G55" s="64">
        <f t="shared" si="12"/>
        <v>0</v>
      </c>
      <c r="H55" s="64">
        <f t="shared" si="12"/>
        <v>8</v>
      </c>
      <c r="I55" s="64">
        <f t="shared" si="12"/>
        <v>0</v>
      </c>
      <c r="J55" s="64">
        <f t="shared" si="12"/>
        <v>0</v>
      </c>
      <c r="K55" s="64">
        <f t="shared" si="12"/>
        <v>0</v>
      </c>
      <c r="L55" s="64">
        <f t="shared" si="12"/>
        <v>0</v>
      </c>
      <c r="M55" s="64">
        <f t="shared" si="12"/>
        <v>0</v>
      </c>
      <c r="N55" s="75">
        <f t="shared" si="12"/>
        <v>0</v>
      </c>
      <c r="O55" s="66">
        <f t="shared" ref="O55:O68" si="13">SUM(C55:N55)</f>
        <v>129</v>
      </c>
    </row>
    <row r="56" spans="1:15" ht="15.75" customHeight="1" x14ac:dyDescent="0.25">
      <c r="A56" s="191" t="s">
        <v>166</v>
      </c>
      <c r="B56" s="67">
        <f t="shared" si="9"/>
        <v>107</v>
      </c>
      <c r="C56" s="68">
        <f>C58+C59+C60+C61+C62</f>
        <v>91</v>
      </c>
      <c r="D56" s="68">
        <f t="shared" ref="D56:N56" si="14">D58+D59+D60+D61+D62</f>
        <v>5</v>
      </c>
      <c r="E56" s="68">
        <f t="shared" si="14"/>
        <v>3</v>
      </c>
      <c r="F56" s="68">
        <f t="shared" si="14"/>
        <v>0</v>
      </c>
      <c r="G56" s="68">
        <f t="shared" si="14"/>
        <v>0</v>
      </c>
      <c r="H56" s="68">
        <f t="shared" si="14"/>
        <v>8</v>
      </c>
      <c r="I56" s="68">
        <f t="shared" si="14"/>
        <v>0</v>
      </c>
      <c r="J56" s="68">
        <f t="shared" si="14"/>
        <v>0</v>
      </c>
      <c r="K56" s="68">
        <f t="shared" si="14"/>
        <v>0</v>
      </c>
      <c r="L56" s="68">
        <f t="shared" si="14"/>
        <v>0</v>
      </c>
      <c r="M56" s="68">
        <f t="shared" si="14"/>
        <v>0</v>
      </c>
      <c r="N56" s="68">
        <f t="shared" si="14"/>
        <v>0</v>
      </c>
      <c r="O56" s="67">
        <f t="shared" si="13"/>
        <v>107</v>
      </c>
    </row>
    <row r="57" spans="1:15" ht="15.75" customHeight="1" thickBot="1" x14ac:dyDescent="0.3">
      <c r="A57" s="192" t="s">
        <v>167</v>
      </c>
      <c r="B57" s="71">
        <f t="shared" si="9"/>
        <v>22</v>
      </c>
      <c r="C57" s="72">
        <f>C63+C64</f>
        <v>22</v>
      </c>
      <c r="D57" s="72">
        <f t="shared" ref="D57:N57" si="15">D63+D64</f>
        <v>0</v>
      </c>
      <c r="E57" s="72">
        <f t="shared" si="15"/>
        <v>0</v>
      </c>
      <c r="F57" s="72">
        <f t="shared" si="15"/>
        <v>0</v>
      </c>
      <c r="G57" s="72">
        <f t="shared" si="15"/>
        <v>0</v>
      </c>
      <c r="H57" s="72">
        <f t="shared" si="15"/>
        <v>0</v>
      </c>
      <c r="I57" s="72">
        <f t="shared" si="15"/>
        <v>0</v>
      </c>
      <c r="J57" s="72">
        <f t="shared" si="15"/>
        <v>0</v>
      </c>
      <c r="K57" s="72">
        <f t="shared" si="15"/>
        <v>0</v>
      </c>
      <c r="L57" s="72">
        <f t="shared" si="15"/>
        <v>0</v>
      </c>
      <c r="M57" s="72">
        <f t="shared" si="15"/>
        <v>0</v>
      </c>
      <c r="N57" s="72">
        <f t="shared" si="15"/>
        <v>0</v>
      </c>
      <c r="O57" s="71">
        <f t="shared" si="13"/>
        <v>22</v>
      </c>
    </row>
    <row r="58" spans="1:15" x14ac:dyDescent="0.25">
      <c r="A58" s="38" t="s">
        <v>396</v>
      </c>
      <c r="B58" s="8">
        <f t="shared" si="9"/>
        <v>40</v>
      </c>
      <c r="C58" s="58">
        <v>37</v>
      </c>
      <c r="D58" s="35">
        <v>1</v>
      </c>
      <c r="E58" s="28"/>
      <c r="F58" s="28"/>
      <c r="G58" s="28"/>
      <c r="H58" s="28">
        <v>2</v>
      </c>
      <c r="I58" s="28"/>
      <c r="J58" s="28"/>
      <c r="K58" s="28"/>
      <c r="L58" s="28"/>
      <c r="M58" s="28"/>
      <c r="N58" s="29"/>
      <c r="O58" s="8">
        <f t="shared" si="13"/>
        <v>40</v>
      </c>
    </row>
    <row r="59" spans="1:15" x14ac:dyDescent="0.25">
      <c r="A59" s="39" t="s">
        <v>136</v>
      </c>
      <c r="B59" s="13">
        <f t="shared" si="9"/>
        <v>10</v>
      </c>
      <c r="C59" s="59">
        <v>8</v>
      </c>
      <c r="D59" s="40">
        <v>1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 t="shared" si="13"/>
        <v>10</v>
      </c>
    </row>
    <row r="60" spans="1:15" x14ac:dyDescent="0.25">
      <c r="A60" s="39" t="s">
        <v>137</v>
      </c>
      <c r="B60" s="13">
        <f t="shared" si="9"/>
        <v>20</v>
      </c>
      <c r="C60" s="59">
        <v>15</v>
      </c>
      <c r="D60" s="40">
        <v>1</v>
      </c>
      <c r="E60" s="30">
        <v>3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 t="shared" si="13"/>
        <v>20</v>
      </c>
    </row>
    <row r="61" spans="1:15" x14ac:dyDescent="0.25">
      <c r="A61" s="39" t="s">
        <v>138</v>
      </c>
      <c r="B61" s="13">
        <f t="shared" si="9"/>
        <v>30</v>
      </c>
      <c r="C61" s="59">
        <v>26</v>
      </c>
      <c r="D61" s="40">
        <v>1</v>
      </c>
      <c r="E61" s="30"/>
      <c r="F61" s="30"/>
      <c r="G61" s="30"/>
      <c r="H61" s="30">
        <v>3</v>
      </c>
      <c r="I61" s="30"/>
      <c r="J61" s="30"/>
      <c r="K61" s="30"/>
      <c r="L61" s="30"/>
      <c r="M61" s="30"/>
      <c r="N61" s="31"/>
      <c r="O61" s="13">
        <f t="shared" si="13"/>
        <v>30</v>
      </c>
    </row>
    <row r="62" spans="1:15" x14ac:dyDescent="0.25">
      <c r="A62" s="39" t="s">
        <v>19</v>
      </c>
      <c r="B62" s="13">
        <f t="shared" si="9"/>
        <v>7</v>
      </c>
      <c r="C62" s="59">
        <v>5</v>
      </c>
      <c r="D62" s="40">
        <v>1</v>
      </c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 t="shared" si="13"/>
        <v>7</v>
      </c>
    </row>
    <row r="63" spans="1:15" x14ac:dyDescent="0.25">
      <c r="A63" s="39" t="s">
        <v>372</v>
      </c>
      <c r="B63" s="13">
        <f t="shared" si="9"/>
        <v>22</v>
      </c>
      <c r="C63" s="59">
        <v>22</v>
      </c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si="13"/>
        <v>22</v>
      </c>
    </row>
    <row r="64" spans="1:15" ht="15.75" thickBot="1" x14ac:dyDescent="0.3">
      <c r="A64" s="39" t="s">
        <v>373</v>
      </c>
      <c r="B64" s="13">
        <f t="shared" si="9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3"/>
        <v>0</v>
      </c>
    </row>
    <row r="65" spans="1:15" ht="15" customHeight="1" x14ac:dyDescent="0.25">
      <c r="A65" s="190" t="s">
        <v>20</v>
      </c>
      <c r="B65" s="66">
        <f t="shared" si="9"/>
        <v>123</v>
      </c>
      <c r="C65" s="63">
        <f t="shared" ref="C65:N65" si="16">C66+C67</f>
        <v>109</v>
      </c>
      <c r="D65" s="63">
        <f t="shared" si="16"/>
        <v>3</v>
      </c>
      <c r="E65" s="64">
        <f t="shared" si="16"/>
        <v>1</v>
      </c>
      <c r="F65" s="64">
        <f t="shared" si="16"/>
        <v>0</v>
      </c>
      <c r="G65" s="64">
        <f t="shared" si="16"/>
        <v>0</v>
      </c>
      <c r="H65" s="64">
        <f t="shared" si="16"/>
        <v>6</v>
      </c>
      <c r="I65" s="64">
        <f t="shared" si="16"/>
        <v>1</v>
      </c>
      <c r="J65" s="64">
        <f t="shared" si="16"/>
        <v>2</v>
      </c>
      <c r="K65" s="64">
        <f t="shared" si="16"/>
        <v>0</v>
      </c>
      <c r="L65" s="64">
        <f t="shared" si="16"/>
        <v>1</v>
      </c>
      <c r="M65" s="64">
        <f t="shared" si="16"/>
        <v>0</v>
      </c>
      <c r="N65" s="75">
        <f t="shared" si="16"/>
        <v>0</v>
      </c>
      <c r="O65" s="66">
        <f t="shared" si="13"/>
        <v>123</v>
      </c>
    </row>
    <row r="66" spans="1:15" ht="15" customHeight="1" x14ac:dyDescent="0.25">
      <c r="A66" s="191" t="s">
        <v>166</v>
      </c>
      <c r="B66" s="67">
        <f t="shared" si="9"/>
        <v>98</v>
      </c>
      <c r="C66" s="68">
        <f>C68+C69+C70</f>
        <v>86</v>
      </c>
      <c r="D66" s="68">
        <f t="shared" ref="D66:N66" si="17">D68+D69+D70</f>
        <v>3</v>
      </c>
      <c r="E66" s="68">
        <f t="shared" si="17"/>
        <v>1</v>
      </c>
      <c r="F66" s="68">
        <f t="shared" si="17"/>
        <v>0</v>
      </c>
      <c r="G66" s="68">
        <f t="shared" si="17"/>
        <v>0</v>
      </c>
      <c r="H66" s="68">
        <f t="shared" si="17"/>
        <v>4</v>
      </c>
      <c r="I66" s="68">
        <f t="shared" si="17"/>
        <v>1</v>
      </c>
      <c r="J66" s="68">
        <f t="shared" si="17"/>
        <v>2</v>
      </c>
      <c r="K66" s="68">
        <f t="shared" si="17"/>
        <v>0</v>
      </c>
      <c r="L66" s="68">
        <f t="shared" si="17"/>
        <v>1</v>
      </c>
      <c r="M66" s="68">
        <f t="shared" si="17"/>
        <v>0</v>
      </c>
      <c r="N66" s="76">
        <f t="shared" si="17"/>
        <v>0</v>
      </c>
      <c r="O66" s="67">
        <f t="shared" si="13"/>
        <v>98</v>
      </c>
    </row>
    <row r="67" spans="1:15" ht="15.75" customHeight="1" thickBot="1" x14ac:dyDescent="0.3">
      <c r="A67" s="192" t="s">
        <v>167</v>
      </c>
      <c r="B67" s="71">
        <f t="shared" si="9"/>
        <v>25</v>
      </c>
      <c r="C67" s="72">
        <f>C71+C72+C73+C74+C75+C76</f>
        <v>23</v>
      </c>
      <c r="D67" s="72">
        <f t="shared" ref="D67:N67" si="18">D71+D72+D73+D74+D75+D76</f>
        <v>0</v>
      </c>
      <c r="E67" s="72">
        <f t="shared" si="18"/>
        <v>0</v>
      </c>
      <c r="F67" s="72">
        <f t="shared" si="18"/>
        <v>0</v>
      </c>
      <c r="G67" s="72">
        <f t="shared" si="18"/>
        <v>0</v>
      </c>
      <c r="H67" s="72">
        <f t="shared" si="18"/>
        <v>2</v>
      </c>
      <c r="I67" s="72">
        <f t="shared" si="18"/>
        <v>0</v>
      </c>
      <c r="J67" s="72">
        <f t="shared" si="18"/>
        <v>0</v>
      </c>
      <c r="K67" s="72">
        <f t="shared" si="18"/>
        <v>0</v>
      </c>
      <c r="L67" s="72">
        <f t="shared" si="18"/>
        <v>0</v>
      </c>
      <c r="M67" s="72">
        <f t="shared" si="18"/>
        <v>0</v>
      </c>
      <c r="N67" s="72">
        <f t="shared" si="18"/>
        <v>0</v>
      </c>
      <c r="O67" s="71">
        <f t="shared" si="13"/>
        <v>25</v>
      </c>
    </row>
    <row r="68" spans="1:15" x14ac:dyDescent="0.25">
      <c r="A68" s="38" t="s">
        <v>139</v>
      </c>
      <c r="B68" s="8">
        <f t="shared" si="9"/>
        <v>33</v>
      </c>
      <c r="C68" s="58">
        <v>28</v>
      </c>
      <c r="D68" s="35">
        <v>1</v>
      </c>
      <c r="E68" s="28"/>
      <c r="F68" s="28"/>
      <c r="G68" s="28"/>
      <c r="H68" s="28">
        <v>2</v>
      </c>
      <c r="I68" s="28">
        <v>1</v>
      </c>
      <c r="J68" s="28">
        <v>1</v>
      </c>
      <c r="K68" s="28"/>
      <c r="L68" s="28"/>
      <c r="M68" s="28"/>
      <c r="N68" s="29"/>
      <c r="O68" s="8">
        <f t="shared" si="13"/>
        <v>33</v>
      </c>
    </row>
    <row r="69" spans="1:15" x14ac:dyDescent="0.25">
      <c r="A69" s="39" t="s">
        <v>140</v>
      </c>
      <c r="B69" s="13">
        <f t="shared" si="9"/>
        <v>60</v>
      </c>
      <c r="C69" s="59">
        <v>56</v>
      </c>
      <c r="D69" s="40">
        <v>1</v>
      </c>
      <c r="E69" s="30"/>
      <c r="F69" s="30"/>
      <c r="G69" s="30"/>
      <c r="H69" s="30">
        <v>2</v>
      </c>
      <c r="I69" s="30"/>
      <c r="J69" s="30">
        <v>1</v>
      </c>
      <c r="K69" s="30"/>
      <c r="L69" s="30"/>
      <c r="M69" s="30"/>
      <c r="N69" s="31"/>
      <c r="O69" s="13">
        <f t="shared" ref="O69:O76" si="19">SUM(C69:N69)</f>
        <v>60</v>
      </c>
    </row>
    <row r="70" spans="1:15" x14ac:dyDescent="0.25">
      <c r="A70" s="39" t="s">
        <v>141</v>
      </c>
      <c r="B70" s="13">
        <f t="shared" si="9"/>
        <v>5</v>
      </c>
      <c r="C70" s="59">
        <v>2</v>
      </c>
      <c r="D70" s="40">
        <v>1</v>
      </c>
      <c r="E70" s="30">
        <v>1</v>
      </c>
      <c r="F70" s="30"/>
      <c r="G70" s="30"/>
      <c r="H70" s="30"/>
      <c r="I70" s="30"/>
      <c r="J70" s="30"/>
      <c r="K70" s="30"/>
      <c r="L70" s="30">
        <v>1</v>
      </c>
      <c r="M70" s="30"/>
      <c r="N70" s="31"/>
      <c r="O70" s="13">
        <f t="shared" si="19"/>
        <v>5</v>
      </c>
    </row>
    <row r="71" spans="1:15" x14ac:dyDescent="0.25">
      <c r="A71" s="39" t="s">
        <v>21</v>
      </c>
      <c r="B71" s="13">
        <f t="shared" si="9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9"/>
        <v>0</v>
      </c>
    </row>
    <row r="72" spans="1:15" x14ac:dyDescent="0.25">
      <c r="A72" s="39" t="s">
        <v>22</v>
      </c>
      <c r="B72" s="13">
        <f t="shared" si="9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9"/>
        <v>0</v>
      </c>
    </row>
    <row r="73" spans="1:15" x14ac:dyDescent="0.25">
      <c r="A73" s="160" t="s">
        <v>370</v>
      </c>
      <c r="B73" s="13">
        <f t="shared" si="9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9"/>
        <v>0</v>
      </c>
    </row>
    <row r="74" spans="1:15" ht="13.5" customHeight="1" x14ac:dyDescent="0.25">
      <c r="A74" s="41" t="s">
        <v>110</v>
      </c>
      <c r="B74" s="13">
        <f t="shared" si="9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9"/>
        <v>0</v>
      </c>
    </row>
    <row r="75" spans="1:15" x14ac:dyDescent="0.25">
      <c r="A75" s="39" t="s">
        <v>25</v>
      </c>
      <c r="B75" s="13">
        <f t="shared" si="9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9"/>
        <v>25</v>
      </c>
    </row>
    <row r="76" spans="1:15" ht="15.75" thickBot="1" x14ac:dyDescent="0.3">
      <c r="A76" s="42" t="s">
        <v>23</v>
      </c>
      <c r="B76" s="16">
        <f t="shared" ref="B76:B107" si="20">SUM(C76:N76)</f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9"/>
        <v>0</v>
      </c>
    </row>
    <row r="77" spans="1:15" ht="15" customHeight="1" x14ac:dyDescent="0.25">
      <c r="A77" s="190" t="s">
        <v>24</v>
      </c>
      <c r="B77" s="66">
        <f t="shared" si="20"/>
        <v>156</v>
      </c>
      <c r="C77" s="63">
        <f t="shared" ref="C77:N77" si="21">C78+C79</f>
        <v>137</v>
      </c>
      <c r="D77" s="63">
        <f t="shared" si="21"/>
        <v>3</v>
      </c>
      <c r="E77" s="64">
        <f t="shared" si="21"/>
        <v>5</v>
      </c>
      <c r="F77" s="64">
        <f t="shared" si="21"/>
        <v>0</v>
      </c>
      <c r="G77" s="64">
        <f t="shared" si="21"/>
        <v>0</v>
      </c>
      <c r="H77" s="64">
        <f t="shared" si="21"/>
        <v>11</v>
      </c>
      <c r="I77" s="64">
        <f t="shared" si="21"/>
        <v>0</v>
      </c>
      <c r="J77" s="64">
        <f t="shared" si="21"/>
        <v>0</v>
      </c>
      <c r="K77" s="64">
        <f t="shared" si="21"/>
        <v>0</v>
      </c>
      <c r="L77" s="64">
        <f t="shared" si="21"/>
        <v>0</v>
      </c>
      <c r="M77" s="64">
        <f t="shared" si="21"/>
        <v>0</v>
      </c>
      <c r="N77" s="75">
        <f t="shared" si="21"/>
        <v>0</v>
      </c>
      <c r="O77" s="66">
        <f>SUM(C77:N77)</f>
        <v>156</v>
      </c>
    </row>
    <row r="78" spans="1:15" ht="15" customHeight="1" x14ac:dyDescent="0.25">
      <c r="A78" s="191" t="s">
        <v>166</v>
      </c>
      <c r="B78" s="67">
        <f t="shared" si="20"/>
        <v>82</v>
      </c>
      <c r="C78" s="68">
        <f>C80+C81+C82+C83+C84+C85+C86+C87+C88+C89+C90+C91+C92+C93+C94</f>
        <v>69</v>
      </c>
      <c r="D78" s="68">
        <f t="shared" ref="D78:N78" si="22">D80+D81+D82+D83+D84+D85+D86+D87+D88+D89+D90+D91+D92+D93+D94</f>
        <v>3</v>
      </c>
      <c r="E78" s="68">
        <f t="shared" si="22"/>
        <v>5</v>
      </c>
      <c r="F78" s="68">
        <f t="shared" si="22"/>
        <v>0</v>
      </c>
      <c r="G78" s="68">
        <f t="shared" si="22"/>
        <v>0</v>
      </c>
      <c r="H78" s="68">
        <f t="shared" si="22"/>
        <v>5</v>
      </c>
      <c r="I78" s="68">
        <f t="shared" si="22"/>
        <v>0</v>
      </c>
      <c r="J78" s="68">
        <f t="shared" si="22"/>
        <v>0</v>
      </c>
      <c r="K78" s="68">
        <f t="shared" si="22"/>
        <v>0</v>
      </c>
      <c r="L78" s="68">
        <f t="shared" si="22"/>
        <v>0</v>
      </c>
      <c r="M78" s="68">
        <f t="shared" si="22"/>
        <v>0</v>
      </c>
      <c r="N78" s="76">
        <f t="shared" si="22"/>
        <v>0</v>
      </c>
      <c r="O78" s="67">
        <f>SUM(C78:N78)</f>
        <v>82</v>
      </c>
    </row>
    <row r="79" spans="1:15" ht="15.75" customHeight="1" thickBot="1" x14ac:dyDescent="0.3">
      <c r="A79" s="192" t="s">
        <v>167</v>
      </c>
      <c r="B79" s="71">
        <f t="shared" si="20"/>
        <v>74</v>
      </c>
      <c r="C79" s="72">
        <f t="shared" ref="C79:N79" si="23">C95+C96+C97+C98</f>
        <v>68</v>
      </c>
      <c r="D79" s="72">
        <f t="shared" si="23"/>
        <v>0</v>
      </c>
      <c r="E79" s="72">
        <f t="shared" si="23"/>
        <v>0</v>
      </c>
      <c r="F79" s="72">
        <f t="shared" si="23"/>
        <v>0</v>
      </c>
      <c r="G79" s="72">
        <f t="shared" si="23"/>
        <v>0</v>
      </c>
      <c r="H79" s="72">
        <f t="shared" si="23"/>
        <v>6</v>
      </c>
      <c r="I79" s="72">
        <f t="shared" si="23"/>
        <v>0</v>
      </c>
      <c r="J79" s="72">
        <f t="shared" si="23"/>
        <v>0</v>
      </c>
      <c r="K79" s="72">
        <f t="shared" si="23"/>
        <v>0</v>
      </c>
      <c r="L79" s="72">
        <f t="shared" si="23"/>
        <v>0</v>
      </c>
      <c r="M79" s="72">
        <f t="shared" si="23"/>
        <v>0</v>
      </c>
      <c r="N79" s="72">
        <f t="shared" si="23"/>
        <v>0</v>
      </c>
      <c r="O79" s="71">
        <f>SUM(C79:N79)</f>
        <v>74</v>
      </c>
    </row>
    <row r="80" spans="1:15" x14ac:dyDescent="0.25">
      <c r="A80" s="38" t="s">
        <v>142</v>
      </c>
      <c r="B80" s="8">
        <f t="shared" si="20"/>
        <v>3</v>
      </c>
      <c r="C80" s="58">
        <v>2</v>
      </c>
      <c r="D80" s="28">
        <v>1</v>
      </c>
      <c r="E80" s="28"/>
      <c r="F80" s="28"/>
      <c r="G80" s="28"/>
      <c r="H80" s="28"/>
      <c r="I80" s="28"/>
      <c r="J80" s="28"/>
      <c r="K80" s="28"/>
      <c r="L80" s="28"/>
      <c r="M80" s="28"/>
      <c r="N80" s="29"/>
      <c r="O80" s="8">
        <f>SUM(C80:N80)</f>
        <v>3</v>
      </c>
    </row>
    <row r="81" spans="1:15" x14ac:dyDescent="0.25">
      <c r="A81" s="39" t="s">
        <v>143</v>
      </c>
      <c r="B81" s="13">
        <f t="shared" si="20"/>
        <v>30</v>
      </c>
      <c r="C81" s="59">
        <v>25</v>
      </c>
      <c r="D81" s="30">
        <v>1</v>
      </c>
      <c r="E81" s="30">
        <v>3</v>
      </c>
      <c r="F81" s="30"/>
      <c r="G81" s="30"/>
      <c r="H81" s="30">
        <v>1</v>
      </c>
      <c r="I81" s="30"/>
      <c r="J81" s="30"/>
      <c r="K81" s="30"/>
      <c r="L81" s="30"/>
      <c r="M81" s="30"/>
      <c r="N81" s="31"/>
      <c r="O81" s="13">
        <f t="shared" ref="O81:O112" si="24">SUM(C81:N81)</f>
        <v>30</v>
      </c>
    </row>
    <row r="82" spans="1:15" x14ac:dyDescent="0.25">
      <c r="A82" s="39" t="s">
        <v>144</v>
      </c>
      <c r="B82" s="13">
        <f t="shared" si="20"/>
        <v>2</v>
      </c>
      <c r="C82" s="59">
        <v>1</v>
      </c>
      <c r="D82" s="30">
        <v>1</v>
      </c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4"/>
        <v>2</v>
      </c>
    </row>
    <row r="83" spans="1:15" x14ac:dyDescent="0.25">
      <c r="A83" s="39" t="s">
        <v>145</v>
      </c>
      <c r="B83" s="13">
        <f t="shared" si="20"/>
        <v>6</v>
      </c>
      <c r="C83" s="59">
        <v>6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4"/>
        <v>6</v>
      </c>
    </row>
    <row r="84" spans="1:15" x14ac:dyDescent="0.25">
      <c r="A84" s="39" t="s">
        <v>146</v>
      </c>
      <c r="B84" s="13">
        <f t="shared" si="20"/>
        <v>9</v>
      </c>
      <c r="C84" s="59">
        <v>8</v>
      </c>
      <c r="D84" s="40"/>
      <c r="E84" s="30"/>
      <c r="F84" s="30"/>
      <c r="G84" s="30"/>
      <c r="H84" s="30">
        <v>1</v>
      </c>
      <c r="I84" s="30"/>
      <c r="J84" s="30"/>
      <c r="K84" s="30"/>
      <c r="L84" s="30"/>
      <c r="M84" s="30"/>
      <c r="N84" s="31"/>
      <c r="O84" s="13">
        <f t="shared" si="24"/>
        <v>9</v>
      </c>
    </row>
    <row r="85" spans="1:15" x14ac:dyDescent="0.25">
      <c r="A85" s="39" t="s">
        <v>147</v>
      </c>
      <c r="B85" s="13">
        <f t="shared" si="20"/>
        <v>2</v>
      </c>
      <c r="C85" s="59">
        <v>1</v>
      </c>
      <c r="D85" s="40"/>
      <c r="E85" s="30">
        <v>1</v>
      </c>
      <c r="F85" s="30"/>
      <c r="G85" s="30"/>
      <c r="H85" s="30"/>
      <c r="I85" s="30"/>
      <c r="J85" s="30"/>
      <c r="K85" s="30"/>
      <c r="L85" s="30"/>
      <c r="M85" s="30"/>
      <c r="N85" s="31"/>
      <c r="O85" s="13">
        <f t="shared" si="24"/>
        <v>2</v>
      </c>
    </row>
    <row r="86" spans="1:15" x14ac:dyDescent="0.25">
      <c r="A86" s="39" t="s">
        <v>148</v>
      </c>
      <c r="B86" s="13">
        <f t="shared" si="20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4"/>
        <v>1</v>
      </c>
    </row>
    <row r="87" spans="1:15" x14ac:dyDescent="0.25">
      <c r="A87" s="39" t="s">
        <v>149</v>
      </c>
      <c r="B87" s="13">
        <f t="shared" si="20"/>
        <v>2</v>
      </c>
      <c r="C87" s="59">
        <v>1</v>
      </c>
      <c r="D87" s="40"/>
      <c r="E87" s="30"/>
      <c r="F87" s="30"/>
      <c r="G87" s="30"/>
      <c r="H87" s="30">
        <v>1</v>
      </c>
      <c r="I87" s="30"/>
      <c r="J87" s="30"/>
      <c r="K87" s="30"/>
      <c r="L87" s="30"/>
      <c r="M87" s="30"/>
      <c r="N87" s="31"/>
      <c r="O87" s="13">
        <f t="shared" si="24"/>
        <v>2</v>
      </c>
    </row>
    <row r="88" spans="1:15" x14ac:dyDescent="0.25">
      <c r="A88" s="39" t="s">
        <v>150</v>
      </c>
      <c r="B88" s="13">
        <f t="shared" si="20"/>
        <v>5</v>
      </c>
      <c r="C88" s="59">
        <v>4</v>
      </c>
      <c r="D88" s="40"/>
      <c r="E88" s="30"/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4"/>
        <v>5</v>
      </c>
    </row>
    <row r="89" spans="1:15" x14ac:dyDescent="0.25">
      <c r="A89" s="39" t="s">
        <v>151</v>
      </c>
      <c r="B89" s="13">
        <f t="shared" si="20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4"/>
        <v>0</v>
      </c>
    </row>
    <row r="90" spans="1:15" x14ac:dyDescent="0.25">
      <c r="A90" s="39" t="s">
        <v>152</v>
      </c>
      <c r="B90" s="13">
        <f t="shared" si="20"/>
        <v>3</v>
      </c>
      <c r="C90" s="59">
        <v>2</v>
      </c>
      <c r="D90" s="40"/>
      <c r="E90" s="30">
        <v>1</v>
      </c>
      <c r="F90" s="30"/>
      <c r="G90" s="30"/>
      <c r="H90" s="30"/>
      <c r="I90" s="30"/>
      <c r="J90" s="30"/>
      <c r="K90" s="30"/>
      <c r="L90" s="30"/>
      <c r="M90" s="30"/>
      <c r="N90" s="31"/>
      <c r="O90" s="13">
        <f t="shared" si="24"/>
        <v>3</v>
      </c>
    </row>
    <row r="91" spans="1:15" x14ac:dyDescent="0.25">
      <c r="A91" s="39" t="s">
        <v>153</v>
      </c>
      <c r="B91" s="13">
        <f t="shared" si="20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4"/>
        <v>1</v>
      </c>
    </row>
    <row r="92" spans="1:15" x14ac:dyDescent="0.25">
      <c r="A92" s="39" t="s">
        <v>154</v>
      </c>
      <c r="B92" s="13">
        <f t="shared" si="20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4"/>
        <v>1</v>
      </c>
    </row>
    <row r="93" spans="1:15" x14ac:dyDescent="0.25">
      <c r="A93" s="39" t="s">
        <v>155</v>
      </c>
      <c r="B93" s="13">
        <f t="shared" si="20"/>
        <v>2</v>
      </c>
      <c r="C93" s="59">
        <v>2</v>
      </c>
      <c r="D93" s="40"/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4"/>
        <v>2</v>
      </c>
    </row>
    <row r="94" spans="1:15" x14ac:dyDescent="0.25">
      <c r="A94" s="39" t="s">
        <v>156</v>
      </c>
      <c r="B94" s="13">
        <f t="shared" si="20"/>
        <v>15</v>
      </c>
      <c r="C94" s="59">
        <v>14</v>
      </c>
      <c r="D94" s="40"/>
      <c r="E94" s="30"/>
      <c r="F94" s="30"/>
      <c r="G94" s="30"/>
      <c r="H94" s="30">
        <v>1</v>
      </c>
      <c r="I94" s="30"/>
      <c r="J94" s="30"/>
      <c r="K94" s="30"/>
      <c r="L94" s="30"/>
      <c r="M94" s="30"/>
      <c r="N94" s="31"/>
      <c r="O94" s="13">
        <f t="shared" si="24"/>
        <v>15</v>
      </c>
    </row>
    <row r="95" spans="1:15" x14ac:dyDescent="0.25">
      <c r="A95" s="39" t="s">
        <v>111</v>
      </c>
      <c r="B95" s="13">
        <f t="shared" si="20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4"/>
        <v>25</v>
      </c>
    </row>
    <row r="96" spans="1:15" x14ac:dyDescent="0.25">
      <c r="A96" s="39" t="s">
        <v>26</v>
      </c>
      <c r="B96" s="13">
        <f t="shared" si="20"/>
        <v>24</v>
      </c>
      <c r="C96" s="59">
        <v>22</v>
      </c>
      <c r="D96" s="40"/>
      <c r="E96" s="30"/>
      <c r="F96" s="30"/>
      <c r="G96" s="30"/>
      <c r="H96" s="30">
        <v>2</v>
      </c>
      <c r="I96" s="30"/>
      <c r="J96" s="30"/>
      <c r="K96" s="30"/>
      <c r="L96" s="30"/>
      <c r="M96" s="30"/>
      <c r="N96" s="31"/>
      <c r="O96" s="13">
        <f t="shared" si="24"/>
        <v>24</v>
      </c>
    </row>
    <row r="97" spans="1:15" x14ac:dyDescent="0.25">
      <c r="A97" s="53" t="s">
        <v>170</v>
      </c>
      <c r="B97" s="13">
        <f t="shared" si="20"/>
        <v>25</v>
      </c>
      <c r="C97" s="61">
        <v>23</v>
      </c>
      <c r="D97" s="54"/>
      <c r="E97" s="55"/>
      <c r="F97" s="55"/>
      <c r="G97" s="55"/>
      <c r="H97" s="55">
        <v>2</v>
      </c>
      <c r="I97" s="55"/>
      <c r="J97" s="55"/>
      <c r="K97" s="55"/>
      <c r="L97" s="55"/>
      <c r="M97" s="55"/>
      <c r="N97" s="56"/>
      <c r="O97" s="13">
        <f t="shared" si="24"/>
        <v>25</v>
      </c>
    </row>
    <row r="98" spans="1:15" ht="15.75" thickBot="1" x14ac:dyDescent="0.3">
      <c r="A98" s="42" t="s">
        <v>27</v>
      </c>
      <c r="B98" s="16">
        <f t="shared" si="20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4"/>
        <v>0</v>
      </c>
    </row>
    <row r="99" spans="1:15" ht="15.75" thickBot="1" x14ac:dyDescent="0.3">
      <c r="A99" s="36" t="s">
        <v>28</v>
      </c>
      <c r="B99" s="66">
        <f t="shared" si="20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4"/>
        <v>0</v>
      </c>
    </row>
    <row r="100" spans="1:15" ht="15" customHeight="1" x14ac:dyDescent="0.25">
      <c r="A100" s="190" t="s">
        <v>29</v>
      </c>
      <c r="B100" s="66">
        <f t="shared" si="20"/>
        <v>1328</v>
      </c>
      <c r="C100" s="63">
        <f t="shared" ref="C100:N100" si="25">C101+C102</f>
        <v>1237</v>
      </c>
      <c r="D100" s="63">
        <f t="shared" si="25"/>
        <v>3</v>
      </c>
      <c r="E100" s="64">
        <f t="shared" si="25"/>
        <v>18</v>
      </c>
      <c r="F100" s="64">
        <f t="shared" si="25"/>
        <v>0</v>
      </c>
      <c r="G100" s="64">
        <f t="shared" si="25"/>
        <v>0</v>
      </c>
      <c r="H100" s="64">
        <f t="shared" si="25"/>
        <v>64</v>
      </c>
      <c r="I100" s="64">
        <f t="shared" si="25"/>
        <v>1</v>
      </c>
      <c r="J100" s="64">
        <f t="shared" si="25"/>
        <v>0</v>
      </c>
      <c r="K100" s="64">
        <f t="shared" si="25"/>
        <v>0</v>
      </c>
      <c r="L100" s="64">
        <f t="shared" si="25"/>
        <v>3</v>
      </c>
      <c r="M100" s="64">
        <f t="shared" si="25"/>
        <v>2</v>
      </c>
      <c r="N100" s="65">
        <f t="shared" si="25"/>
        <v>0</v>
      </c>
      <c r="O100" s="66">
        <f t="shared" si="24"/>
        <v>1328</v>
      </c>
    </row>
    <row r="101" spans="1:15" ht="15" customHeight="1" x14ac:dyDescent="0.25">
      <c r="A101" s="191" t="s">
        <v>168</v>
      </c>
      <c r="B101" s="67">
        <f t="shared" si="20"/>
        <v>858</v>
      </c>
      <c r="C101" s="68">
        <f t="shared" ref="C101:N101" si="26">C103+C104+C105+C106+C107+C108+C109+C110+C111+C112+C113</f>
        <v>791</v>
      </c>
      <c r="D101" s="68">
        <f t="shared" si="26"/>
        <v>3</v>
      </c>
      <c r="E101" s="69">
        <f t="shared" si="26"/>
        <v>18</v>
      </c>
      <c r="F101" s="69">
        <f t="shared" si="26"/>
        <v>0</v>
      </c>
      <c r="G101" s="69">
        <f t="shared" si="26"/>
        <v>0</v>
      </c>
      <c r="H101" s="69">
        <f t="shared" si="26"/>
        <v>40</v>
      </c>
      <c r="I101" s="69">
        <f t="shared" si="26"/>
        <v>1</v>
      </c>
      <c r="J101" s="69">
        <f t="shared" si="26"/>
        <v>0</v>
      </c>
      <c r="K101" s="69">
        <f t="shared" si="26"/>
        <v>0</v>
      </c>
      <c r="L101" s="69">
        <f t="shared" si="26"/>
        <v>3</v>
      </c>
      <c r="M101" s="69">
        <f t="shared" si="26"/>
        <v>2</v>
      </c>
      <c r="N101" s="70">
        <f t="shared" si="26"/>
        <v>0</v>
      </c>
      <c r="O101" s="67">
        <f t="shared" si="24"/>
        <v>858</v>
      </c>
    </row>
    <row r="102" spans="1:15" ht="15.75" customHeight="1" thickBot="1" x14ac:dyDescent="0.3">
      <c r="A102" s="192" t="s">
        <v>167</v>
      </c>
      <c r="B102" s="71">
        <f t="shared" si="20"/>
        <v>470</v>
      </c>
      <c r="C102" s="72">
        <f t="shared" ref="C102:N102" si="27">C114+C115+C116+C117+C118+C119+C120+C121+C122+C123+C124+C125+C126+C127+C128+C129+C130</f>
        <v>446</v>
      </c>
      <c r="D102" s="72">
        <f t="shared" si="27"/>
        <v>0</v>
      </c>
      <c r="E102" s="72">
        <f t="shared" si="27"/>
        <v>0</v>
      </c>
      <c r="F102" s="72">
        <f t="shared" si="27"/>
        <v>0</v>
      </c>
      <c r="G102" s="72">
        <f t="shared" si="27"/>
        <v>0</v>
      </c>
      <c r="H102" s="72">
        <f t="shared" si="27"/>
        <v>24</v>
      </c>
      <c r="I102" s="72">
        <f t="shared" si="27"/>
        <v>0</v>
      </c>
      <c r="J102" s="72">
        <f t="shared" si="27"/>
        <v>0</v>
      </c>
      <c r="K102" s="72">
        <f t="shared" si="27"/>
        <v>0</v>
      </c>
      <c r="L102" s="72">
        <f t="shared" si="27"/>
        <v>0</v>
      </c>
      <c r="M102" s="72">
        <f t="shared" si="27"/>
        <v>0</v>
      </c>
      <c r="N102" s="72">
        <f t="shared" si="27"/>
        <v>0</v>
      </c>
      <c r="O102" s="71">
        <f t="shared" si="24"/>
        <v>470</v>
      </c>
    </row>
    <row r="103" spans="1:15" x14ac:dyDescent="0.25">
      <c r="A103" s="38" t="s">
        <v>30</v>
      </c>
      <c r="B103" s="8">
        <f t="shared" si="20"/>
        <v>420</v>
      </c>
      <c r="C103" s="58">
        <v>384</v>
      </c>
      <c r="D103" s="35">
        <v>2</v>
      </c>
      <c r="E103" s="28">
        <v>6</v>
      </c>
      <c r="F103" s="28"/>
      <c r="G103" s="28"/>
      <c r="H103" s="28">
        <v>26</v>
      </c>
      <c r="I103" s="28">
        <v>1</v>
      </c>
      <c r="J103" s="28"/>
      <c r="K103" s="28"/>
      <c r="L103" s="28">
        <v>1</v>
      </c>
      <c r="M103" s="28"/>
      <c r="N103" s="29"/>
      <c r="O103" s="8">
        <f t="shared" si="24"/>
        <v>420</v>
      </c>
    </row>
    <row r="104" spans="1:15" x14ac:dyDescent="0.25">
      <c r="A104" s="39" t="s">
        <v>31</v>
      </c>
      <c r="B104" s="13">
        <f t="shared" si="20"/>
        <v>28</v>
      </c>
      <c r="C104" s="59">
        <v>21</v>
      </c>
      <c r="D104" s="40">
        <v>1</v>
      </c>
      <c r="E104" s="30">
        <v>3</v>
      </c>
      <c r="F104" s="30"/>
      <c r="G104" s="30"/>
      <c r="H104" s="30">
        <v>1</v>
      </c>
      <c r="I104" s="30"/>
      <c r="J104" s="30"/>
      <c r="K104" s="30"/>
      <c r="L104" s="30"/>
      <c r="M104" s="30">
        <v>2</v>
      </c>
      <c r="N104" s="31"/>
      <c r="O104" s="13">
        <f t="shared" si="24"/>
        <v>28</v>
      </c>
    </row>
    <row r="105" spans="1:15" x14ac:dyDescent="0.25">
      <c r="A105" s="39" t="s">
        <v>157</v>
      </c>
      <c r="B105" s="13">
        <f t="shared" si="20"/>
        <v>300</v>
      </c>
      <c r="C105" s="59">
        <v>289</v>
      </c>
      <c r="D105" s="40"/>
      <c r="E105" s="30">
        <v>5</v>
      </c>
      <c r="F105" s="30"/>
      <c r="G105" s="30"/>
      <c r="H105" s="30">
        <v>5</v>
      </c>
      <c r="I105" s="30"/>
      <c r="J105" s="30"/>
      <c r="K105" s="30"/>
      <c r="L105" s="30">
        <v>1</v>
      </c>
      <c r="M105" s="30"/>
      <c r="N105" s="31"/>
      <c r="O105" s="13">
        <f t="shared" si="24"/>
        <v>300</v>
      </c>
    </row>
    <row r="106" spans="1:15" x14ac:dyDescent="0.25">
      <c r="A106" s="39" t="s">
        <v>158</v>
      </c>
      <c r="B106" s="13">
        <f t="shared" si="20"/>
        <v>25</v>
      </c>
      <c r="C106" s="59">
        <v>23</v>
      </c>
      <c r="D106" s="40"/>
      <c r="E106" s="30"/>
      <c r="F106" s="30"/>
      <c r="G106" s="30"/>
      <c r="H106" s="30">
        <v>2</v>
      </c>
      <c r="I106" s="30"/>
      <c r="J106" s="30"/>
      <c r="K106" s="30"/>
      <c r="L106" s="30"/>
      <c r="M106" s="30"/>
      <c r="N106" s="31"/>
      <c r="O106" s="13">
        <f t="shared" si="24"/>
        <v>25</v>
      </c>
    </row>
    <row r="107" spans="1:15" x14ac:dyDescent="0.25">
      <c r="A107" s="39" t="s">
        <v>159</v>
      </c>
      <c r="B107" s="13">
        <f t="shared" si="20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4"/>
        <v>0</v>
      </c>
    </row>
    <row r="108" spans="1:15" x14ac:dyDescent="0.25">
      <c r="A108" s="39" t="s">
        <v>371</v>
      </c>
      <c r="B108" s="13">
        <f t="shared" ref="B108:B139" si="28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4"/>
        <v>0</v>
      </c>
    </row>
    <row r="109" spans="1:15" x14ac:dyDescent="0.25">
      <c r="A109" s="39" t="s">
        <v>172</v>
      </c>
      <c r="B109" s="13">
        <f t="shared" si="28"/>
        <v>40</v>
      </c>
      <c r="C109" s="59">
        <v>32</v>
      </c>
      <c r="D109" s="40"/>
      <c r="E109" s="30">
        <v>4</v>
      </c>
      <c r="F109" s="30"/>
      <c r="G109" s="30"/>
      <c r="H109" s="30">
        <v>3</v>
      </c>
      <c r="I109" s="30"/>
      <c r="J109" s="30"/>
      <c r="K109" s="30"/>
      <c r="L109" s="30">
        <v>1</v>
      </c>
      <c r="M109" s="30"/>
      <c r="N109" s="31"/>
      <c r="O109" s="13">
        <f t="shared" si="24"/>
        <v>40</v>
      </c>
    </row>
    <row r="110" spans="1:15" x14ac:dyDescent="0.25">
      <c r="A110" s="39" t="s">
        <v>161</v>
      </c>
      <c r="B110" s="13">
        <f t="shared" si="28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4"/>
        <v>0</v>
      </c>
    </row>
    <row r="111" spans="1:15" x14ac:dyDescent="0.25">
      <c r="A111" s="39" t="s">
        <v>162</v>
      </c>
      <c r="B111" s="13">
        <f t="shared" si="28"/>
        <v>15</v>
      </c>
      <c r="C111" s="59">
        <v>14</v>
      </c>
      <c r="D111" s="40"/>
      <c r="E111" s="30"/>
      <c r="F111" s="30"/>
      <c r="G111" s="30"/>
      <c r="H111" s="30">
        <v>1</v>
      </c>
      <c r="I111" s="30"/>
      <c r="J111" s="30"/>
      <c r="K111" s="30"/>
      <c r="L111" s="30"/>
      <c r="M111" s="30"/>
      <c r="N111" s="31"/>
      <c r="O111" s="13">
        <f t="shared" si="24"/>
        <v>15</v>
      </c>
    </row>
    <row r="112" spans="1:15" x14ac:dyDescent="0.25">
      <c r="A112" s="39" t="s">
        <v>163</v>
      </c>
      <c r="B112" s="13">
        <f t="shared" si="28"/>
        <v>30</v>
      </c>
      <c r="C112" s="59">
        <v>28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4"/>
        <v>30</v>
      </c>
    </row>
    <row r="113" spans="1:15" x14ac:dyDescent="0.25">
      <c r="A113" s="39" t="s">
        <v>164</v>
      </c>
      <c r="B113" s="13">
        <f t="shared" si="28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44" si="29">SUM(C113:N113)</f>
        <v>0</v>
      </c>
    </row>
    <row r="114" spans="1:15" x14ac:dyDescent="0.25">
      <c r="A114" s="39" t="s">
        <v>33</v>
      </c>
      <c r="B114" s="13">
        <f t="shared" si="28"/>
        <v>310</v>
      </c>
      <c r="C114" s="59">
        <v>295</v>
      </c>
      <c r="D114" s="40"/>
      <c r="E114" s="30"/>
      <c r="F114" s="30"/>
      <c r="G114" s="30"/>
      <c r="H114" s="30">
        <v>15</v>
      </c>
      <c r="I114" s="30"/>
      <c r="J114" s="30"/>
      <c r="K114" s="30"/>
      <c r="L114" s="30"/>
      <c r="M114" s="30"/>
      <c r="N114" s="31"/>
      <c r="O114" s="13">
        <f t="shared" si="29"/>
        <v>310</v>
      </c>
    </row>
    <row r="115" spans="1:15" x14ac:dyDescent="0.25">
      <c r="A115" s="39" t="s">
        <v>34</v>
      </c>
      <c r="B115" s="13">
        <f t="shared" si="28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9"/>
        <v>0</v>
      </c>
    </row>
    <row r="116" spans="1:15" x14ac:dyDescent="0.25">
      <c r="A116" s="39" t="s">
        <v>35</v>
      </c>
      <c r="B116" s="13">
        <f t="shared" si="28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9"/>
        <v>0</v>
      </c>
    </row>
    <row r="117" spans="1:15" x14ac:dyDescent="0.25">
      <c r="A117" s="39" t="s">
        <v>36</v>
      </c>
      <c r="B117" s="13">
        <f t="shared" si="28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9"/>
        <v>0</v>
      </c>
    </row>
    <row r="118" spans="1:15" x14ac:dyDescent="0.25">
      <c r="A118" s="39" t="s">
        <v>37</v>
      </c>
      <c r="B118" s="13">
        <f t="shared" si="28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9"/>
        <v>0</v>
      </c>
    </row>
    <row r="119" spans="1:15" x14ac:dyDescent="0.25">
      <c r="A119" s="39" t="s">
        <v>38</v>
      </c>
      <c r="B119" s="13">
        <f t="shared" si="28"/>
        <v>25</v>
      </c>
      <c r="C119" s="59">
        <v>23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9"/>
        <v>25</v>
      </c>
    </row>
    <row r="120" spans="1:15" x14ac:dyDescent="0.25">
      <c r="A120" s="39" t="s">
        <v>39</v>
      </c>
      <c r="B120" s="13">
        <f t="shared" si="28"/>
        <v>15</v>
      </c>
      <c r="C120" s="59">
        <v>14</v>
      </c>
      <c r="D120" s="40"/>
      <c r="E120" s="30"/>
      <c r="F120" s="30"/>
      <c r="G120" s="30"/>
      <c r="H120" s="30">
        <v>1</v>
      </c>
      <c r="I120" s="30"/>
      <c r="J120" s="30"/>
      <c r="K120" s="30"/>
      <c r="L120" s="30"/>
      <c r="M120" s="30"/>
      <c r="N120" s="31"/>
      <c r="O120" s="13">
        <f t="shared" si="29"/>
        <v>15</v>
      </c>
    </row>
    <row r="121" spans="1:15" x14ac:dyDescent="0.25">
      <c r="A121" s="39" t="s">
        <v>40</v>
      </c>
      <c r="B121" s="13">
        <f t="shared" si="28"/>
        <v>0</v>
      </c>
      <c r="C121" s="59"/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13">
        <f t="shared" si="29"/>
        <v>0</v>
      </c>
    </row>
    <row r="122" spans="1:15" x14ac:dyDescent="0.25">
      <c r="A122" s="39" t="s">
        <v>41</v>
      </c>
      <c r="B122" s="13">
        <f t="shared" si="28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9"/>
        <v>0</v>
      </c>
    </row>
    <row r="123" spans="1:15" x14ac:dyDescent="0.25">
      <c r="A123" s="39" t="s">
        <v>42</v>
      </c>
      <c r="B123" s="13">
        <f t="shared" si="28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9"/>
        <v>0</v>
      </c>
    </row>
    <row r="124" spans="1:15" x14ac:dyDescent="0.25">
      <c r="A124" s="39" t="s">
        <v>43</v>
      </c>
      <c r="B124" s="13">
        <f t="shared" si="28"/>
        <v>40</v>
      </c>
      <c r="C124" s="59">
        <v>38</v>
      </c>
      <c r="D124" s="40"/>
      <c r="E124" s="30"/>
      <c r="F124" s="30"/>
      <c r="G124" s="30"/>
      <c r="H124" s="30">
        <v>2</v>
      </c>
      <c r="I124" s="30"/>
      <c r="J124" s="30"/>
      <c r="K124" s="30"/>
      <c r="L124" s="30"/>
      <c r="M124" s="30"/>
      <c r="N124" s="31"/>
      <c r="O124" s="13">
        <f t="shared" si="29"/>
        <v>40</v>
      </c>
    </row>
    <row r="125" spans="1:15" x14ac:dyDescent="0.25">
      <c r="A125" s="39" t="s">
        <v>44</v>
      </c>
      <c r="B125" s="13">
        <f t="shared" si="28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9"/>
        <v>0</v>
      </c>
    </row>
    <row r="126" spans="1:15" x14ac:dyDescent="0.25">
      <c r="A126" s="39" t="s">
        <v>45</v>
      </c>
      <c r="B126" s="13">
        <f t="shared" si="28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9"/>
        <v>0</v>
      </c>
    </row>
    <row r="127" spans="1:15" x14ac:dyDescent="0.25">
      <c r="A127" s="39" t="s">
        <v>46</v>
      </c>
      <c r="B127" s="13">
        <f t="shared" si="28"/>
        <v>20</v>
      </c>
      <c r="C127" s="59">
        <v>18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9"/>
        <v>20</v>
      </c>
    </row>
    <row r="128" spans="1:15" x14ac:dyDescent="0.25">
      <c r="A128" s="39" t="s">
        <v>47</v>
      </c>
      <c r="B128" s="13">
        <f t="shared" si="28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9"/>
        <v>0</v>
      </c>
    </row>
    <row r="129" spans="1:15" x14ac:dyDescent="0.25">
      <c r="A129" s="39" t="s">
        <v>48</v>
      </c>
      <c r="B129" s="13">
        <f t="shared" si="28"/>
        <v>60</v>
      </c>
      <c r="C129" s="59">
        <v>58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9"/>
        <v>60</v>
      </c>
    </row>
    <row r="130" spans="1:15" ht="15.75" thickBot="1" x14ac:dyDescent="0.3">
      <c r="A130" s="42" t="s">
        <v>49</v>
      </c>
      <c r="B130" s="16">
        <f t="shared" si="28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9"/>
        <v>0</v>
      </c>
    </row>
    <row r="131" spans="1:15" ht="15" customHeight="1" x14ac:dyDescent="0.25">
      <c r="A131" s="190" t="s">
        <v>50</v>
      </c>
      <c r="B131" s="66">
        <f t="shared" si="28"/>
        <v>1061</v>
      </c>
      <c r="C131" s="63">
        <f t="shared" ref="C131:N131" si="30">C132+C133</f>
        <v>1016</v>
      </c>
      <c r="D131" s="63">
        <f t="shared" si="30"/>
        <v>0</v>
      </c>
      <c r="E131" s="64">
        <f t="shared" si="30"/>
        <v>0</v>
      </c>
      <c r="F131" s="64">
        <f t="shared" si="30"/>
        <v>0</v>
      </c>
      <c r="G131" s="64">
        <f t="shared" si="30"/>
        <v>0</v>
      </c>
      <c r="H131" s="64">
        <f t="shared" si="30"/>
        <v>37</v>
      </c>
      <c r="I131" s="64">
        <f t="shared" si="30"/>
        <v>0</v>
      </c>
      <c r="J131" s="64">
        <f t="shared" si="30"/>
        <v>7</v>
      </c>
      <c r="K131" s="64">
        <f t="shared" si="30"/>
        <v>0</v>
      </c>
      <c r="L131" s="64">
        <f t="shared" si="30"/>
        <v>0</v>
      </c>
      <c r="M131" s="64">
        <f t="shared" si="30"/>
        <v>1</v>
      </c>
      <c r="N131" s="65">
        <f t="shared" si="30"/>
        <v>0</v>
      </c>
      <c r="O131" s="66">
        <f t="shared" si="29"/>
        <v>1061</v>
      </c>
    </row>
    <row r="132" spans="1:15" ht="15" customHeight="1" x14ac:dyDescent="0.25">
      <c r="A132" s="191" t="s">
        <v>166</v>
      </c>
      <c r="B132" s="67">
        <f t="shared" si="28"/>
        <v>921</v>
      </c>
      <c r="C132" s="68">
        <f t="shared" ref="C132:N132" si="31">C134+C135+C136+C137+C138+C139+C140+C141+C142+C143+C144+C145+C146+C147+C148+C149+C150+C151+C152+C153+C154+C155+C156</f>
        <v>890</v>
      </c>
      <c r="D132" s="68">
        <f t="shared" si="31"/>
        <v>0</v>
      </c>
      <c r="E132" s="69">
        <f t="shared" si="31"/>
        <v>0</v>
      </c>
      <c r="F132" s="69">
        <f t="shared" si="31"/>
        <v>0</v>
      </c>
      <c r="G132" s="69">
        <f t="shared" si="31"/>
        <v>0</v>
      </c>
      <c r="H132" s="69">
        <f t="shared" si="31"/>
        <v>23</v>
      </c>
      <c r="I132" s="69">
        <f t="shared" si="31"/>
        <v>0</v>
      </c>
      <c r="J132" s="69">
        <f t="shared" si="31"/>
        <v>7</v>
      </c>
      <c r="K132" s="69">
        <f t="shared" si="31"/>
        <v>0</v>
      </c>
      <c r="L132" s="69">
        <f t="shared" si="31"/>
        <v>0</v>
      </c>
      <c r="M132" s="69">
        <f t="shared" si="31"/>
        <v>1</v>
      </c>
      <c r="N132" s="70">
        <f t="shared" si="31"/>
        <v>0</v>
      </c>
      <c r="O132" s="67">
        <f t="shared" si="29"/>
        <v>921</v>
      </c>
    </row>
    <row r="133" spans="1:15" ht="15.75" customHeight="1" thickBot="1" x14ac:dyDescent="0.3">
      <c r="A133" s="192" t="s">
        <v>169</v>
      </c>
      <c r="B133" s="71">
        <f t="shared" si="28"/>
        <v>140</v>
      </c>
      <c r="C133" s="72">
        <f t="shared" ref="C133:N133" si="32">C157+C158+C159+C160+C161+C162+C163+C164+C165</f>
        <v>126</v>
      </c>
      <c r="D133" s="72">
        <f t="shared" si="32"/>
        <v>0</v>
      </c>
      <c r="E133" s="72">
        <f t="shared" si="32"/>
        <v>0</v>
      </c>
      <c r="F133" s="72">
        <f t="shared" si="32"/>
        <v>0</v>
      </c>
      <c r="G133" s="72">
        <f t="shared" si="32"/>
        <v>0</v>
      </c>
      <c r="H133" s="72">
        <f t="shared" si="32"/>
        <v>14</v>
      </c>
      <c r="I133" s="72">
        <f t="shared" si="32"/>
        <v>0</v>
      </c>
      <c r="J133" s="72">
        <f t="shared" si="32"/>
        <v>0</v>
      </c>
      <c r="K133" s="72">
        <f t="shared" si="32"/>
        <v>0</v>
      </c>
      <c r="L133" s="72">
        <f t="shared" si="32"/>
        <v>0</v>
      </c>
      <c r="M133" s="72">
        <f t="shared" si="32"/>
        <v>0</v>
      </c>
      <c r="N133" s="72">
        <f t="shared" si="32"/>
        <v>0</v>
      </c>
      <c r="O133" s="71">
        <f t="shared" si="29"/>
        <v>140</v>
      </c>
    </row>
    <row r="134" spans="1:15" x14ac:dyDescent="0.25">
      <c r="A134" s="38" t="s">
        <v>51</v>
      </c>
      <c r="B134" s="8">
        <f t="shared" si="28"/>
        <v>90</v>
      </c>
      <c r="C134" s="58">
        <v>87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>
        <v>1</v>
      </c>
      <c r="N134" s="29"/>
      <c r="O134" s="8">
        <f t="shared" si="29"/>
        <v>90</v>
      </c>
    </row>
    <row r="135" spans="1:15" x14ac:dyDescent="0.25">
      <c r="A135" s="39" t="s">
        <v>52</v>
      </c>
      <c r="B135" s="13">
        <f t="shared" si="28"/>
        <v>60</v>
      </c>
      <c r="C135" s="59">
        <v>58</v>
      </c>
      <c r="D135" s="40"/>
      <c r="E135" s="30"/>
      <c r="F135" s="30"/>
      <c r="G135" s="30"/>
      <c r="H135" s="30">
        <v>1</v>
      </c>
      <c r="I135" s="30"/>
      <c r="J135" s="30">
        <v>1</v>
      </c>
      <c r="K135" s="30"/>
      <c r="L135" s="30"/>
      <c r="M135" s="30"/>
      <c r="N135" s="31"/>
      <c r="O135" s="13">
        <f t="shared" si="29"/>
        <v>60</v>
      </c>
    </row>
    <row r="136" spans="1:15" x14ac:dyDescent="0.25">
      <c r="A136" s="39" t="s">
        <v>53</v>
      </c>
      <c r="B136" s="13">
        <f t="shared" si="28"/>
        <v>25</v>
      </c>
      <c r="C136" s="59">
        <v>24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9"/>
        <v>25</v>
      </c>
    </row>
    <row r="137" spans="1:15" x14ac:dyDescent="0.25">
      <c r="A137" s="39" t="s">
        <v>54</v>
      </c>
      <c r="B137" s="13">
        <f t="shared" si="28"/>
        <v>60</v>
      </c>
      <c r="C137" s="59">
        <v>59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9"/>
        <v>60</v>
      </c>
    </row>
    <row r="138" spans="1:15" x14ac:dyDescent="0.25">
      <c r="A138" s="39" t="s">
        <v>55</v>
      </c>
      <c r="B138" s="13">
        <f t="shared" si="28"/>
        <v>50</v>
      </c>
      <c r="C138" s="59">
        <v>49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9"/>
        <v>50</v>
      </c>
    </row>
    <row r="139" spans="1:15" x14ac:dyDescent="0.25">
      <c r="A139" s="39" t="s">
        <v>56</v>
      </c>
      <c r="B139" s="13">
        <f t="shared" si="28"/>
        <v>25</v>
      </c>
      <c r="C139" s="59">
        <v>24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9"/>
        <v>25</v>
      </c>
    </row>
    <row r="140" spans="1:15" x14ac:dyDescent="0.25">
      <c r="A140" s="39" t="s">
        <v>57</v>
      </c>
      <c r="B140" s="13">
        <f t="shared" ref="B140:B171" si="33">SUM(C140:N140)</f>
        <v>25</v>
      </c>
      <c r="C140" s="59">
        <v>23</v>
      </c>
      <c r="D140" s="40"/>
      <c r="E140" s="30"/>
      <c r="F140" s="30"/>
      <c r="G140" s="30"/>
      <c r="H140" s="30">
        <v>1</v>
      </c>
      <c r="I140" s="30"/>
      <c r="J140" s="30">
        <v>1</v>
      </c>
      <c r="K140" s="30"/>
      <c r="L140" s="30"/>
      <c r="M140" s="30"/>
      <c r="N140" s="31"/>
      <c r="O140" s="13">
        <f t="shared" si="29"/>
        <v>25</v>
      </c>
    </row>
    <row r="141" spans="1:15" x14ac:dyDescent="0.25">
      <c r="A141" s="39" t="s">
        <v>58</v>
      </c>
      <c r="B141" s="13">
        <f t="shared" si="33"/>
        <v>25</v>
      </c>
      <c r="C141" s="59">
        <v>24</v>
      </c>
      <c r="D141" s="40"/>
      <c r="E141" s="30"/>
      <c r="F141" s="30"/>
      <c r="G141" s="30"/>
      <c r="H141" s="30">
        <v>1</v>
      </c>
      <c r="I141" s="30"/>
      <c r="J141" s="30"/>
      <c r="K141" s="30"/>
      <c r="L141" s="30"/>
      <c r="M141" s="30"/>
      <c r="N141" s="31"/>
      <c r="O141" s="13">
        <f t="shared" si="29"/>
        <v>25</v>
      </c>
    </row>
    <row r="142" spans="1:15" x14ac:dyDescent="0.25">
      <c r="A142" s="39" t="s">
        <v>59</v>
      </c>
      <c r="B142" s="13">
        <f t="shared" si="33"/>
        <v>25</v>
      </c>
      <c r="C142" s="59">
        <v>24</v>
      </c>
      <c r="D142" s="40"/>
      <c r="E142" s="30"/>
      <c r="F142" s="30"/>
      <c r="G142" s="30"/>
      <c r="H142" s="30">
        <v>1</v>
      </c>
      <c r="I142" s="30"/>
      <c r="J142" s="30"/>
      <c r="K142" s="30"/>
      <c r="L142" s="30"/>
      <c r="M142" s="30"/>
      <c r="N142" s="31"/>
      <c r="O142" s="13">
        <f t="shared" si="29"/>
        <v>25</v>
      </c>
    </row>
    <row r="143" spans="1:15" x14ac:dyDescent="0.25">
      <c r="A143" s="39" t="s">
        <v>60</v>
      </c>
      <c r="B143" s="13">
        <f t="shared" si="33"/>
        <v>26</v>
      </c>
      <c r="C143" s="59">
        <v>25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9"/>
        <v>26</v>
      </c>
    </row>
    <row r="144" spans="1:15" x14ac:dyDescent="0.25">
      <c r="A144" s="39" t="s">
        <v>61</v>
      </c>
      <c r="B144" s="13">
        <f t="shared" si="33"/>
        <v>25</v>
      </c>
      <c r="C144" s="59">
        <v>24</v>
      </c>
      <c r="D144" s="40"/>
      <c r="E144" s="30"/>
      <c r="F144" s="30"/>
      <c r="G144" s="30"/>
      <c r="H144" s="30">
        <v>1</v>
      </c>
      <c r="I144" s="30"/>
      <c r="J144" s="30"/>
      <c r="K144" s="30"/>
      <c r="L144" s="30"/>
      <c r="M144" s="30"/>
      <c r="N144" s="31"/>
      <c r="O144" s="13">
        <f t="shared" si="29"/>
        <v>25</v>
      </c>
    </row>
    <row r="145" spans="1:15" x14ac:dyDescent="0.25">
      <c r="A145" s="39" t="s">
        <v>62</v>
      </c>
      <c r="B145" s="13">
        <f t="shared" si="33"/>
        <v>25</v>
      </c>
      <c r="C145" s="59">
        <v>24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ref="O145:O165" si="34">SUM(C145:N145)</f>
        <v>25</v>
      </c>
    </row>
    <row r="146" spans="1:15" x14ac:dyDescent="0.25">
      <c r="A146" s="39" t="s">
        <v>63</v>
      </c>
      <c r="B146" s="13">
        <f t="shared" si="33"/>
        <v>25</v>
      </c>
      <c r="C146" s="59">
        <v>24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34"/>
        <v>25</v>
      </c>
    </row>
    <row r="147" spans="1:15" x14ac:dyDescent="0.25">
      <c r="A147" s="39" t="s">
        <v>64</v>
      </c>
      <c r="B147" s="13">
        <f t="shared" si="33"/>
        <v>90</v>
      </c>
      <c r="C147" s="205">
        <v>89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34"/>
        <v>90</v>
      </c>
    </row>
    <row r="148" spans="1:15" x14ac:dyDescent="0.25">
      <c r="A148" s="39" t="s">
        <v>65</v>
      </c>
      <c r="B148" s="13">
        <f t="shared" si="33"/>
        <v>60</v>
      </c>
      <c r="C148" s="59">
        <v>58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34"/>
        <v>60</v>
      </c>
    </row>
    <row r="149" spans="1:15" x14ac:dyDescent="0.25">
      <c r="A149" s="39" t="s">
        <v>66</v>
      </c>
      <c r="B149" s="13">
        <f t="shared" si="33"/>
        <v>30</v>
      </c>
      <c r="C149" s="59">
        <v>29</v>
      </c>
      <c r="D149" s="40"/>
      <c r="E149" s="30"/>
      <c r="F149" s="30"/>
      <c r="G149" s="30"/>
      <c r="H149" s="30">
        <v>1</v>
      </c>
      <c r="I149" s="30"/>
      <c r="J149" s="30"/>
      <c r="K149" s="30"/>
      <c r="L149" s="30"/>
      <c r="M149" s="30"/>
      <c r="N149" s="31"/>
      <c r="O149" s="13">
        <f t="shared" si="34"/>
        <v>30</v>
      </c>
    </row>
    <row r="150" spans="1:15" x14ac:dyDescent="0.25">
      <c r="A150" s="39" t="s">
        <v>67</v>
      </c>
      <c r="B150" s="13">
        <f t="shared" si="33"/>
        <v>30</v>
      </c>
      <c r="C150" s="59">
        <v>29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34"/>
        <v>30</v>
      </c>
    </row>
    <row r="151" spans="1:15" x14ac:dyDescent="0.25">
      <c r="A151" s="39" t="s">
        <v>171</v>
      </c>
      <c r="B151" s="13">
        <f t="shared" si="33"/>
        <v>50</v>
      </c>
      <c r="C151" s="59">
        <v>48</v>
      </c>
      <c r="D151" s="40"/>
      <c r="E151" s="30"/>
      <c r="F151" s="30"/>
      <c r="G151" s="30"/>
      <c r="H151" s="30">
        <v>1</v>
      </c>
      <c r="I151" s="30"/>
      <c r="J151" s="30">
        <v>1</v>
      </c>
      <c r="K151" s="30"/>
      <c r="L151" s="30"/>
      <c r="M151" s="30"/>
      <c r="N151" s="31"/>
      <c r="O151" s="13">
        <f t="shared" si="34"/>
        <v>50</v>
      </c>
    </row>
    <row r="152" spans="1:15" x14ac:dyDescent="0.25">
      <c r="A152" s="39" t="s">
        <v>68</v>
      </c>
      <c r="B152" s="13">
        <f t="shared" si="33"/>
        <v>50</v>
      </c>
      <c r="C152" s="59">
        <v>48</v>
      </c>
      <c r="D152" s="40"/>
      <c r="E152" s="30"/>
      <c r="F152" s="30"/>
      <c r="G152" s="30"/>
      <c r="H152" s="30">
        <v>1</v>
      </c>
      <c r="I152" s="30"/>
      <c r="J152" s="30">
        <v>1</v>
      </c>
      <c r="K152" s="30"/>
      <c r="L152" s="30"/>
      <c r="M152" s="30"/>
      <c r="N152" s="31"/>
      <c r="O152" s="13">
        <f t="shared" si="34"/>
        <v>50</v>
      </c>
    </row>
    <row r="153" spans="1:15" x14ac:dyDescent="0.25">
      <c r="A153" s="39" t="s">
        <v>69</v>
      </c>
      <c r="B153" s="13">
        <f t="shared" si="33"/>
        <v>50</v>
      </c>
      <c r="C153" s="59">
        <v>49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34"/>
        <v>50</v>
      </c>
    </row>
    <row r="154" spans="1:15" x14ac:dyDescent="0.25">
      <c r="A154" s="39" t="s">
        <v>70</v>
      </c>
      <c r="B154" s="13">
        <f t="shared" si="33"/>
        <v>50</v>
      </c>
      <c r="C154" s="59">
        <v>47</v>
      </c>
      <c r="D154" s="40"/>
      <c r="E154" s="30"/>
      <c r="F154" s="30"/>
      <c r="G154" s="30"/>
      <c r="H154" s="30">
        <v>2</v>
      </c>
      <c r="I154" s="30"/>
      <c r="J154" s="30">
        <v>1</v>
      </c>
      <c r="K154" s="30"/>
      <c r="L154" s="30"/>
      <c r="M154" s="30"/>
      <c r="N154" s="31"/>
      <c r="O154" s="13">
        <f t="shared" si="34"/>
        <v>50</v>
      </c>
    </row>
    <row r="155" spans="1:15" x14ac:dyDescent="0.25">
      <c r="A155" s="39" t="s">
        <v>71</v>
      </c>
      <c r="B155" s="13">
        <f t="shared" si="33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34"/>
        <v>0</v>
      </c>
    </row>
    <row r="156" spans="1:15" x14ac:dyDescent="0.25">
      <c r="A156" s="39" t="s">
        <v>72</v>
      </c>
      <c r="B156" s="13">
        <f t="shared" si="33"/>
        <v>25</v>
      </c>
      <c r="C156" s="59">
        <v>24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34"/>
        <v>25</v>
      </c>
    </row>
    <row r="157" spans="1:15" x14ac:dyDescent="0.25">
      <c r="A157" s="39" t="s">
        <v>73</v>
      </c>
      <c r="B157" s="13">
        <f t="shared" si="33"/>
        <v>20</v>
      </c>
      <c r="C157" s="59">
        <v>18</v>
      </c>
      <c r="D157" s="40"/>
      <c r="E157" s="30"/>
      <c r="F157" s="30"/>
      <c r="G157" s="30"/>
      <c r="H157" s="30">
        <v>2</v>
      </c>
      <c r="I157" s="30"/>
      <c r="J157" s="30"/>
      <c r="K157" s="30"/>
      <c r="L157" s="30"/>
      <c r="M157" s="30"/>
      <c r="N157" s="31"/>
      <c r="O157" s="13">
        <f t="shared" si="34"/>
        <v>20</v>
      </c>
    </row>
    <row r="158" spans="1:15" x14ac:dyDescent="0.25">
      <c r="A158" s="39" t="s">
        <v>74</v>
      </c>
      <c r="B158" s="13">
        <f t="shared" si="33"/>
        <v>20</v>
      </c>
      <c r="C158" s="59">
        <v>18</v>
      </c>
      <c r="D158" s="40"/>
      <c r="E158" s="30"/>
      <c r="F158" s="30"/>
      <c r="G158" s="30"/>
      <c r="H158" s="30">
        <v>2</v>
      </c>
      <c r="I158" s="30"/>
      <c r="J158" s="30"/>
      <c r="K158" s="30"/>
      <c r="L158" s="30"/>
      <c r="M158" s="30"/>
      <c r="N158" s="31"/>
      <c r="O158" s="13">
        <f t="shared" si="34"/>
        <v>20</v>
      </c>
    </row>
    <row r="159" spans="1:15" x14ac:dyDescent="0.25">
      <c r="A159" s="39" t="s">
        <v>75</v>
      </c>
      <c r="B159" s="13">
        <f t="shared" si="33"/>
        <v>20</v>
      </c>
      <c r="C159" s="59">
        <v>18</v>
      </c>
      <c r="D159" s="40"/>
      <c r="E159" s="30"/>
      <c r="F159" s="30"/>
      <c r="G159" s="30"/>
      <c r="H159" s="30">
        <v>2</v>
      </c>
      <c r="I159" s="30"/>
      <c r="J159" s="30"/>
      <c r="K159" s="30"/>
      <c r="L159" s="30"/>
      <c r="M159" s="30"/>
      <c r="N159" s="31"/>
      <c r="O159" s="13">
        <f t="shared" si="34"/>
        <v>20</v>
      </c>
    </row>
    <row r="160" spans="1:15" x14ac:dyDescent="0.25">
      <c r="A160" s="39" t="s">
        <v>76</v>
      </c>
      <c r="B160" s="13">
        <f t="shared" si="33"/>
        <v>20</v>
      </c>
      <c r="C160" s="59">
        <v>18</v>
      </c>
      <c r="D160" s="40"/>
      <c r="E160" s="30"/>
      <c r="F160" s="30"/>
      <c r="G160" s="30"/>
      <c r="H160" s="30">
        <v>2</v>
      </c>
      <c r="I160" s="30"/>
      <c r="J160" s="30"/>
      <c r="K160" s="30"/>
      <c r="L160" s="30"/>
      <c r="M160" s="30"/>
      <c r="N160" s="31"/>
      <c r="O160" s="13">
        <f t="shared" si="34"/>
        <v>20</v>
      </c>
    </row>
    <row r="161" spans="1:15" x14ac:dyDescent="0.25">
      <c r="A161" s="39" t="s">
        <v>77</v>
      </c>
      <c r="B161" s="13">
        <f t="shared" si="33"/>
        <v>20</v>
      </c>
      <c r="C161" s="59">
        <v>18</v>
      </c>
      <c r="D161" s="40"/>
      <c r="E161" s="30"/>
      <c r="F161" s="30"/>
      <c r="G161" s="30"/>
      <c r="H161" s="30">
        <v>2</v>
      </c>
      <c r="I161" s="30"/>
      <c r="J161" s="30"/>
      <c r="K161" s="30"/>
      <c r="L161" s="30"/>
      <c r="M161" s="30"/>
      <c r="N161" s="31"/>
      <c r="O161" s="13">
        <f t="shared" si="34"/>
        <v>20</v>
      </c>
    </row>
    <row r="162" spans="1:15" x14ac:dyDescent="0.25">
      <c r="A162" s="45" t="s">
        <v>78</v>
      </c>
      <c r="B162" s="13">
        <f t="shared" si="33"/>
        <v>20</v>
      </c>
      <c r="C162" s="59">
        <v>18</v>
      </c>
      <c r="D162" s="40"/>
      <c r="E162" s="30"/>
      <c r="F162" s="30"/>
      <c r="G162" s="30"/>
      <c r="H162" s="30">
        <v>2</v>
      </c>
      <c r="I162" s="30"/>
      <c r="J162" s="30"/>
      <c r="K162" s="30"/>
      <c r="L162" s="30"/>
      <c r="M162" s="30"/>
      <c r="N162" s="31"/>
      <c r="O162" s="13">
        <f t="shared" si="34"/>
        <v>20</v>
      </c>
    </row>
    <row r="163" spans="1:15" x14ac:dyDescent="0.25">
      <c r="A163" s="45" t="s">
        <v>79</v>
      </c>
      <c r="B163" s="13">
        <f t="shared" si="33"/>
        <v>20</v>
      </c>
      <c r="C163" s="59">
        <v>18</v>
      </c>
      <c r="D163" s="40"/>
      <c r="E163" s="30"/>
      <c r="F163" s="30"/>
      <c r="G163" s="30"/>
      <c r="H163" s="30">
        <v>2</v>
      </c>
      <c r="I163" s="30"/>
      <c r="J163" s="30"/>
      <c r="K163" s="30"/>
      <c r="L163" s="30"/>
      <c r="M163" s="30"/>
      <c r="N163" s="31"/>
      <c r="O163" s="13">
        <f t="shared" si="34"/>
        <v>20</v>
      </c>
    </row>
    <row r="164" spans="1:15" x14ac:dyDescent="0.25">
      <c r="A164" s="45" t="s">
        <v>80</v>
      </c>
      <c r="B164" s="13">
        <f t="shared" si="33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34"/>
        <v>0</v>
      </c>
    </row>
    <row r="165" spans="1:15" ht="15.75" thickBot="1" x14ac:dyDescent="0.3">
      <c r="A165" s="46" t="s">
        <v>81</v>
      </c>
      <c r="B165" s="16">
        <f t="shared" si="33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34"/>
        <v>0</v>
      </c>
    </row>
    <row r="166" spans="1:15" ht="15.75" customHeight="1" thickBot="1" x14ac:dyDescent="0.3">
      <c r="A166" s="189" t="s">
        <v>82</v>
      </c>
      <c r="B166" s="66">
        <f t="shared" si="33"/>
        <v>15</v>
      </c>
      <c r="C166" s="63">
        <f t="shared" ref="C166:N166" si="35">C167+C168+C169+C170+C171+C172</f>
        <v>15</v>
      </c>
      <c r="D166" s="63">
        <f t="shared" si="35"/>
        <v>0</v>
      </c>
      <c r="E166" s="64">
        <f t="shared" si="35"/>
        <v>0</v>
      </c>
      <c r="F166" s="64">
        <f t="shared" si="35"/>
        <v>0</v>
      </c>
      <c r="G166" s="64">
        <f t="shared" si="35"/>
        <v>0</v>
      </c>
      <c r="H166" s="64">
        <f t="shared" si="35"/>
        <v>0</v>
      </c>
      <c r="I166" s="64">
        <f t="shared" si="35"/>
        <v>0</v>
      </c>
      <c r="J166" s="64">
        <f t="shared" si="35"/>
        <v>0</v>
      </c>
      <c r="K166" s="64">
        <f t="shared" si="35"/>
        <v>0</v>
      </c>
      <c r="L166" s="64">
        <f t="shared" si="35"/>
        <v>0</v>
      </c>
      <c r="M166" s="64">
        <f t="shared" si="35"/>
        <v>0</v>
      </c>
      <c r="N166" s="65">
        <f t="shared" si="35"/>
        <v>0</v>
      </c>
      <c r="O166" s="66">
        <f>SUM(C166:N166)</f>
        <v>15</v>
      </c>
    </row>
    <row r="167" spans="1:15" x14ac:dyDescent="0.25">
      <c r="A167" s="38" t="s">
        <v>83</v>
      </c>
      <c r="B167" s="8">
        <f t="shared" si="33"/>
        <v>10</v>
      </c>
      <c r="C167" s="58">
        <v>10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10</v>
      </c>
    </row>
    <row r="168" spans="1:15" x14ac:dyDescent="0.25">
      <c r="A168" s="39" t="s">
        <v>84</v>
      </c>
      <c r="B168" s="13">
        <f t="shared" si="33"/>
        <v>2</v>
      </c>
      <c r="C168" s="59">
        <v>2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5" si="36">SUM(C168:N168)</f>
        <v>2</v>
      </c>
    </row>
    <row r="169" spans="1:15" x14ac:dyDescent="0.25">
      <c r="A169" s="39" t="s">
        <v>85</v>
      </c>
      <c r="B169" s="13">
        <f t="shared" si="33"/>
        <v>2</v>
      </c>
      <c r="C169" s="59">
        <v>2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6"/>
        <v>2</v>
      </c>
    </row>
    <row r="170" spans="1:15" x14ac:dyDescent="0.25">
      <c r="A170" s="39" t="s">
        <v>103</v>
      </c>
      <c r="B170" s="13">
        <f t="shared" si="33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6"/>
        <v>0</v>
      </c>
    </row>
    <row r="171" spans="1:15" x14ac:dyDescent="0.25">
      <c r="A171" s="39" t="s">
        <v>86</v>
      </c>
      <c r="B171" s="13">
        <f t="shared" si="33"/>
        <v>0</v>
      </c>
      <c r="C171" s="59"/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6"/>
        <v>0</v>
      </c>
    </row>
    <row r="172" spans="1:15" ht="15.75" thickBot="1" x14ac:dyDescent="0.3">
      <c r="A172" s="42" t="s">
        <v>104</v>
      </c>
      <c r="B172" s="16">
        <f>SUM(C172:N172)</f>
        <v>1</v>
      </c>
      <c r="C172" s="60">
        <v>1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6"/>
        <v>1</v>
      </c>
    </row>
    <row r="173" spans="1:15" x14ac:dyDescent="0.25">
      <c r="A173" s="47" t="s">
        <v>165</v>
      </c>
      <c r="B173" s="66">
        <f>SUM(C173:N173)</f>
        <v>90</v>
      </c>
      <c r="C173" s="77">
        <v>64</v>
      </c>
      <c r="D173" s="63">
        <v>2</v>
      </c>
      <c r="E173" s="64">
        <v>20</v>
      </c>
      <c r="F173" s="64"/>
      <c r="G173" s="64"/>
      <c r="H173" s="64">
        <v>4</v>
      </c>
      <c r="I173" s="64"/>
      <c r="J173" s="64"/>
      <c r="K173" s="64"/>
      <c r="L173" s="64"/>
      <c r="M173" s="64"/>
      <c r="N173" s="65"/>
      <c r="O173" s="66">
        <f t="shared" si="36"/>
        <v>90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4</v>
      </c>
      <c r="D174" s="72"/>
      <c r="E174" s="73">
        <v>10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6"/>
        <v>15</v>
      </c>
    </row>
    <row r="175" spans="1:15" ht="15.75" thickBot="1" x14ac:dyDescent="0.3">
      <c r="A175" s="36" t="s">
        <v>88</v>
      </c>
      <c r="B175" s="66">
        <f>SUM(C175:N175)</f>
        <v>42</v>
      </c>
      <c r="C175" s="77">
        <v>38</v>
      </c>
      <c r="D175" s="63"/>
      <c r="E175" s="64"/>
      <c r="F175" s="64"/>
      <c r="G175" s="64"/>
      <c r="H175" s="64"/>
      <c r="I175" s="64"/>
      <c r="J175" s="64"/>
      <c r="K175" s="64">
        <v>4</v>
      </c>
      <c r="L175" s="64"/>
      <c r="M175" s="64"/>
      <c r="N175" s="65"/>
      <c r="O175" s="66">
        <f t="shared" si="36"/>
        <v>42</v>
      </c>
    </row>
    <row r="176" spans="1:15" ht="15.75" thickBot="1" x14ac:dyDescent="0.3">
      <c r="A176" s="49" t="s">
        <v>89</v>
      </c>
      <c r="B176" s="79">
        <f>SUM(C176:N176)</f>
        <v>95</v>
      </c>
      <c r="C176" s="79">
        <v>3</v>
      </c>
      <c r="D176" s="97"/>
      <c r="E176" s="85"/>
      <c r="F176" s="85"/>
      <c r="G176" s="85"/>
      <c r="H176" s="85"/>
      <c r="I176" s="85"/>
      <c r="J176" s="85">
        <v>92</v>
      </c>
      <c r="K176" s="85"/>
      <c r="L176" s="85"/>
      <c r="M176" s="85"/>
      <c r="N176" s="98"/>
      <c r="O176" s="62">
        <f>SUM(C176:N176)</f>
        <v>95</v>
      </c>
    </row>
  </sheetData>
  <mergeCells count="4">
    <mergeCell ref="A1:O1"/>
    <mergeCell ref="B2:B3"/>
    <mergeCell ref="C2:O2"/>
    <mergeCell ref="A2:A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4" activePane="bottomLeft" state="frozen"/>
      <selection pane="bottomLeft" activeCell="D174" sqref="D174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185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2396</v>
      </c>
      <c r="C4" s="11">
        <f t="shared" ref="C4:N4" si="1">C5+C6</f>
        <v>2055</v>
      </c>
      <c r="D4" s="11">
        <f t="shared" si="1"/>
        <v>12</v>
      </c>
      <c r="E4" s="10">
        <f t="shared" si="1"/>
        <v>47</v>
      </c>
      <c r="F4" s="10">
        <f t="shared" si="1"/>
        <v>0</v>
      </c>
      <c r="G4" s="10">
        <f t="shared" si="1"/>
        <v>0</v>
      </c>
      <c r="H4" s="10">
        <f t="shared" si="1"/>
        <v>201</v>
      </c>
      <c r="I4" s="10">
        <f t="shared" si="1"/>
        <v>11</v>
      </c>
      <c r="J4" s="10">
        <f t="shared" si="1"/>
        <v>66</v>
      </c>
      <c r="K4" s="10">
        <f t="shared" si="1"/>
        <v>4</v>
      </c>
      <c r="L4" s="10">
        <f t="shared" si="1"/>
        <v>0</v>
      </c>
      <c r="M4" s="10">
        <f t="shared" si="1"/>
        <v>0</v>
      </c>
      <c r="N4" s="12">
        <f t="shared" si="1"/>
        <v>0</v>
      </c>
      <c r="O4" s="8">
        <f t="shared" ref="O4:O36" si="2">SUM(C4:N4)</f>
        <v>2396</v>
      </c>
    </row>
    <row r="5" spans="1:15" ht="15" customHeight="1" x14ac:dyDescent="0.25">
      <c r="A5" s="194" t="s">
        <v>2</v>
      </c>
      <c r="B5" s="13">
        <f t="shared" si="0"/>
        <v>1675</v>
      </c>
      <c r="C5" s="15">
        <f t="shared" ref="C5:N5" si="3">C8+C41+C56+C66+C78+C99+C101+C132+C166+C173+C175+C176</f>
        <v>1457</v>
      </c>
      <c r="D5" s="15">
        <f t="shared" si="3"/>
        <v>12</v>
      </c>
      <c r="E5" s="15">
        <f t="shared" si="3"/>
        <v>37</v>
      </c>
      <c r="F5" s="15">
        <f t="shared" si="3"/>
        <v>0</v>
      </c>
      <c r="G5" s="15">
        <f t="shared" si="3"/>
        <v>0</v>
      </c>
      <c r="H5" s="15">
        <f t="shared" si="3"/>
        <v>88</v>
      </c>
      <c r="I5" s="15">
        <f t="shared" si="3"/>
        <v>11</v>
      </c>
      <c r="J5" s="15">
        <f t="shared" si="3"/>
        <v>66</v>
      </c>
      <c r="K5" s="15">
        <f t="shared" si="3"/>
        <v>4</v>
      </c>
      <c r="L5" s="15">
        <f t="shared" si="3"/>
        <v>0</v>
      </c>
      <c r="M5" s="15">
        <f t="shared" si="3"/>
        <v>0</v>
      </c>
      <c r="N5" s="15">
        <f t="shared" si="3"/>
        <v>0</v>
      </c>
      <c r="O5" s="13">
        <f t="shared" si="2"/>
        <v>1675</v>
      </c>
    </row>
    <row r="6" spans="1:15" ht="15.75" customHeight="1" thickBot="1" x14ac:dyDescent="0.3">
      <c r="A6" s="195" t="s">
        <v>3</v>
      </c>
      <c r="B6" s="16">
        <f t="shared" si="0"/>
        <v>721</v>
      </c>
      <c r="C6" s="18">
        <f t="shared" ref="C6:N6" si="4">C9+C57+C67+C79+C102+C133+C174</f>
        <v>598</v>
      </c>
      <c r="D6" s="18">
        <f t="shared" si="4"/>
        <v>0</v>
      </c>
      <c r="E6" s="18">
        <f t="shared" si="4"/>
        <v>10</v>
      </c>
      <c r="F6" s="18">
        <f t="shared" si="4"/>
        <v>0</v>
      </c>
      <c r="G6" s="18">
        <f t="shared" si="4"/>
        <v>0</v>
      </c>
      <c r="H6" s="18">
        <f t="shared" si="4"/>
        <v>113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721</v>
      </c>
    </row>
    <row r="7" spans="1:15" ht="15" customHeight="1" x14ac:dyDescent="0.25">
      <c r="A7" s="190" t="s">
        <v>4</v>
      </c>
      <c r="B7" s="19">
        <f t="shared" si="0"/>
        <v>320</v>
      </c>
      <c r="C7" s="21">
        <f t="shared" ref="C7:N7" si="5">C8+C9</f>
        <v>271</v>
      </c>
      <c r="D7" s="21">
        <f t="shared" si="5"/>
        <v>3</v>
      </c>
      <c r="E7" s="20">
        <f t="shared" si="5"/>
        <v>11</v>
      </c>
      <c r="F7" s="20">
        <f t="shared" si="5"/>
        <v>0</v>
      </c>
      <c r="G7" s="20">
        <f t="shared" si="5"/>
        <v>0</v>
      </c>
      <c r="H7" s="20">
        <f t="shared" si="5"/>
        <v>17</v>
      </c>
      <c r="I7" s="20">
        <f t="shared" si="5"/>
        <v>5</v>
      </c>
      <c r="J7" s="20">
        <f t="shared" si="5"/>
        <v>13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320</v>
      </c>
    </row>
    <row r="8" spans="1:15" ht="15" customHeight="1" x14ac:dyDescent="0.25">
      <c r="A8" s="191" t="s">
        <v>166</v>
      </c>
      <c r="B8" s="23">
        <f t="shared" si="0"/>
        <v>319</v>
      </c>
      <c r="C8" s="25">
        <f t="shared" ref="C8:N8" si="6">C10+C11+C12+C13+C14+C15+C16+C17+C18+C19+C20+C21+C22+C23+C24+C25+C26+C27+C28+C29+C30</f>
        <v>270</v>
      </c>
      <c r="D8" s="25">
        <f t="shared" si="6"/>
        <v>3</v>
      </c>
      <c r="E8" s="24">
        <f t="shared" si="6"/>
        <v>11</v>
      </c>
      <c r="F8" s="24">
        <f t="shared" si="6"/>
        <v>0</v>
      </c>
      <c r="G8" s="24">
        <f t="shared" si="6"/>
        <v>0</v>
      </c>
      <c r="H8" s="24">
        <f t="shared" si="6"/>
        <v>17</v>
      </c>
      <c r="I8" s="24">
        <f t="shared" si="6"/>
        <v>5</v>
      </c>
      <c r="J8" s="24">
        <f t="shared" si="6"/>
        <v>13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319</v>
      </c>
    </row>
    <row r="9" spans="1:15" ht="15.75" customHeight="1" thickBot="1" x14ac:dyDescent="0.3">
      <c r="A9" s="192" t="s">
        <v>167</v>
      </c>
      <c r="B9" s="27">
        <f t="shared" si="0"/>
        <v>1</v>
      </c>
      <c r="C9" s="44">
        <f>C31+C32+C33+C34+C35+C36+C37+C38+C39+C40</f>
        <v>1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0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1</v>
      </c>
    </row>
    <row r="10" spans="1:15" x14ac:dyDescent="0.25">
      <c r="A10" s="38" t="s">
        <v>113</v>
      </c>
      <c r="B10" s="8">
        <f t="shared" si="0"/>
        <v>2</v>
      </c>
      <c r="C10" s="58">
        <v>2</v>
      </c>
      <c r="D10" s="35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8">
        <f t="shared" si="2"/>
        <v>2</v>
      </c>
    </row>
    <row r="11" spans="1:15" x14ac:dyDescent="0.25">
      <c r="A11" s="39" t="s">
        <v>112</v>
      </c>
      <c r="B11" s="13">
        <f t="shared" si="0"/>
        <v>5</v>
      </c>
      <c r="C11" s="59">
        <v>5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5</v>
      </c>
    </row>
    <row r="12" spans="1:15" x14ac:dyDescent="0.25">
      <c r="A12" s="39" t="s">
        <v>114</v>
      </c>
      <c r="B12" s="13">
        <f t="shared" si="0"/>
        <v>6</v>
      </c>
      <c r="C12" s="59">
        <v>6</v>
      </c>
      <c r="D12" s="4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13">
        <f t="shared" si="2"/>
        <v>6</v>
      </c>
    </row>
    <row r="13" spans="1:15" x14ac:dyDescent="0.25">
      <c r="A13" s="39" t="s">
        <v>115</v>
      </c>
      <c r="B13" s="13">
        <f t="shared" si="0"/>
        <v>17</v>
      </c>
      <c r="C13" s="59">
        <v>15</v>
      </c>
      <c r="D13" s="40"/>
      <c r="E13" s="30"/>
      <c r="F13" s="30"/>
      <c r="G13" s="30"/>
      <c r="H13" s="30">
        <v>1</v>
      </c>
      <c r="I13" s="30"/>
      <c r="J13" s="30">
        <v>1</v>
      </c>
      <c r="K13" s="30"/>
      <c r="L13" s="30"/>
      <c r="M13" s="30"/>
      <c r="N13" s="31"/>
      <c r="O13" s="13">
        <f t="shared" si="2"/>
        <v>17</v>
      </c>
    </row>
    <row r="14" spans="1:15" x14ac:dyDescent="0.25">
      <c r="A14" s="39" t="s">
        <v>116</v>
      </c>
      <c r="B14" s="13">
        <f t="shared" si="0"/>
        <v>15</v>
      </c>
      <c r="C14" s="59">
        <v>10</v>
      </c>
      <c r="D14" s="40"/>
      <c r="E14" s="30">
        <v>2</v>
      </c>
      <c r="F14" s="30"/>
      <c r="G14" s="30"/>
      <c r="H14" s="30">
        <v>1</v>
      </c>
      <c r="I14" s="30">
        <v>1</v>
      </c>
      <c r="J14" s="30">
        <v>1</v>
      </c>
      <c r="K14" s="30"/>
      <c r="L14" s="30"/>
      <c r="M14" s="30"/>
      <c r="N14" s="31"/>
      <c r="O14" s="13">
        <f t="shared" si="2"/>
        <v>15</v>
      </c>
    </row>
    <row r="15" spans="1:15" x14ac:dyDescent="0.25">
      <c r="A15" s="39" t="s">
        <v>5</v>
      </c>
      <c r="B15" s="13">
        <f t="shared" si="0"/>
        <v>15</v>
      </c>
      <c r="C15" s="59">
        <v>13</v>
      </c>
      <c r="D15" s="40"/>
      <c r="E15" s="30">
        <v>1</v>
      </c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15</v>
      </c>
    </row>
    <row r="16" spans="1:15" x14ac:dyDescent="0.25">
      <c r="A16" s="39" t="s">
        <v>117</v>
      </c>
      <c r="B16" s="13">
        <f t="shared" si="0"/>
        <v>26</v>
      </c>
      <c r="C16" s="59">
        <v>25</v>
      </c>
      <c r="D16" s="40"/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26</v>
      </c>
    </row>
    <row r="17" spans="1:15" x14ac:dyDescent="0.25">
      <c r="A17" s="39" t="s">
        <v>118</v>
      </c>
      <c r="B17" s="13">
        <f t="shared" si="0"/>
        <v>15</v>
      </c>
      <c r="C17" s="59">
        <v>9</v>
      </c>
      <c r="D17" s="40">
        <v>1</v>
      </c>
      <c r="E17" s="30">
        <v>1</v>
      </c>
      <c r="F17" s="30"/>
      <c r="G17" s="30"/>
      <c r="H17" s="30">
        <v>1</v>
      </c>
      <c r="I17" s="30">
        <v>2</v>
      </c>
      <c r="J17" s="30">
        <v>1</v>
      </c>
      <c r="K17" s="30"/>
      <c r="L17" s="30"/>
      <c r="M17" s="30"/>
      <c r="N17" s="31"/>
      <c r="O17" s="13">
        <f t="shared" si="2"/>
        <v>15</v>
      </c>
    </row>
    <row r="18" spans="1:15" x14ac:dyDescent="0.25">
      <c r="A18" s="39" t="s">
        <v>119</v>
      </c>
      <c r="B18" s="13">
        <f t="shared" si="0"/>
        <v>30</v>
      </c>
      <c r="C18" s="59">
        <v>27</v>
      </c>
      <c r="D18" s="40"/>
      <c r="E18" s="30">
        <v>2</v>
      </c>
      <c r="F18" s="30"/>
      <c r="G18" s="30"/>
      <c r="H18" s="30">
        <v>1</v>
      </c>
      <c r="I18" s="30"/>
      <c r="J18" s="30"/>
      <c r="K18" s="30"/>
      <c r="L18" s="30"/>
      <c r="M18" s="30"/>
      <c r="N18" s="31"/>
      <c r="O18" s="13">
        <f t="shared" si="2"/>
        <v>30</v>
      </c>
    </row>
    <row r="19" spans="1:15" x14ac:dyDescent="0.25">
      <c r="A19" s="39" t="s">
        <v>120</v>
      </c>
      <c r="B19" s="13">
        <f t="shared" si="0"/>
        <v>20</v>
      </c>
      <c r="C19" s="59">
        <v>16</v>
      </c>
      <c r="D19" s="40">
        <v>1</v>
      </c>
      <c r="E19" s="30">
        <v>1</v>
      </c>
      <c r="F19" s="30"/>
      <c r="G19" s="30"/>
      <c r="H19" s="30">
        <v>1</v>
      </c>
      <c r="I19" s="30"/>
      <c r="J19" s="30">
        <v>1</v>
      </c>
      <c r="K19" s="30"/>
      <c r="L19" s="30"/>
      <c r="M19" s="30"/>
      <c r="N19" s="31"/>
      <c r="O19" s="13">
        <f t="shared" si="2"/>
        <v>20</v>
      </c>
    </row>
    <row r="20" spans="1:15" x14ac:dyDescent="0.25">
      <c r="A20" s="39" t="s">
        <v>6</v>
      </c>
      <c r="B20" s="13">
        <f t="shared" si="0"/>
        <v>29</v>
      </c>
      <c r="C20" s="59">
        <v>24</v>
      </c>
      <c r="D20" s="40"/>
      <c r="E20" s="30">
        <v>2</v>
      </c>
      <c r="F20" s="30"/>
      <c r="G20" s="30"/>
      <c r="H20" s="30">
        <v>2</v>
      </c>
      <c r="I20" s="30"/>
      <c r="J20" s="30">
        <v>1</v>
      </c>
      <c r="K20" s="30"/>
      <c r="L20" s="30"/>
      <c r="M20" s="30"/>
      <c r="N20" s="31"/>
      <c r="O20" s="13">
        <f t="shared" si="2"/>
        <v>29</v>
      </c>
    </row>
    <row r="21" spans="1:15" x14ac:dyDescent="0.25">
      <c r="A21" s="39" t="s">
        <v>121</v>
      </c>
      <c r="B21" s="13">
        <f t="shared" si="0"/>
        <v>39</v>
      </c>
      <c r="C21" s="59">
        <v>34</v>
      </c>
      <c r="D21" s="40"/>
      <c r="E21" s="30">
        <v>1</v>
      </c>
      <c r="F21" s="30"/>
      <c r="G21" s="30"/>
      <c r="H21" s="30">
        <v>2</v>
      </c>
      <c r="I21" s="30"/>
      <c r="J21" s="30">
        <v>2</v>
      </c>
      <c r="K21" s="30"/>
      <c r="L21" s="30"/>
      <c r="M21" s="30"/>
      <c r="N21" s="31"/>
      <c r="O21" s="13">
        <f t="shared" si="2"/>
        <v>39</v>
      </c>
    </row>
    <row r="22" spans="1:15" x14ac:dyDescent="0.25">
      <c r="A22" s="39" t="s">
        <v>122</v>
      </c>
      <c r="B22" s="13">
        <f t="shared" si="0"/>
        <v>40</v>
      </c>
      <c r="C22" s="59">
        <v>35</v>
      </c>
      <c r="D22" s="40">
        <v>1</v>
      </c>
      <c r="E22" s="30">
        <v>1</v>
      </c>
      <c r="F22" s="30"/>
      <c r="G22" s="30"/>
      <c r="H22" s="30">
        <v>1</v>
      </c>
      <c r="I22" s="30"/>
      <c r="J22" s="30">
        <v>2</v>
      </c>
      <c r="K22" s="30"/>
      <c r="L22" s="30"/>
      <c r="M22" s="30"/>
      <c r="N22" s="31"/>
      <c r="O22" s="13">
        <f t="shared" si="2"/>
        <v>40</v>
      </c>
    </row>
    <row r="23" spans="1:15" x14ac:dyDescent="0.25">
      <c r="A23" s="39" t="s">
        <v>7</v>
      </c>
      <c r="B23" s="13">
        <f t="shared" si="0"/>
        <v>3</v>
      </c>
      <c r="C23" s="59">
        <v>3</v>
      </c>
      <c r="D23" s="4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3">
        <f t="shared" si="2"/>
        <v>3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2</v>
      </c>
      <c r="C25" s="59">
        <v>2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2</v>
      </c>
    </row>
    <row r="26" spans="1:15" x14ac:dyDescent="0.25">
      <c r="A26" s="39" t="s">
        <v>9</v>
      </c>
      <c r="B26" s="13">
        <f t="shared" si="0"/>
        <v>50</v>
      </c>
      <c r="C26" s="59">
        <v>40</v>
      </c>
      <c r="D26" s="40"/>
      <c r="E26" s="30"/>
      <c r="F26" s="30"/>
      <c r="G26" s="30"/>
      <c r="H26" s="30">
        <v>5</v>
      </c>
      <c r="I26" s="30">
        <v>2</v>
      </c>
      <c r="J26" s="30">
        <v>3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1</v>
      </c>
      <c r="C27" s="59">
        <v>1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1</v>
      </c>
    </row>
    <row r="28" spans="1:15" x14ac:dyDescent="0.25">
      <c r="A28" s="39" t="s">
        <v>10</v>
      </c>
      <c r="B28" s="13">
        <f t="shared" si="0"/>
        <v>1</v>
      </c>
      <c r="C28" s="59">
        <v>1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1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216">
        <v>1</v>
      </c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1</v>
      </c>
      <c r="C33" s="59">
        <v>1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1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ref="O37:O42" si="8">SUM(C37:N37)</f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8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8"/>
        <v>0</v>
      </c>
    </row>
    <row r="40" spans="1:15" ht="15.75" thickBot="1" x14ac:dyDescent="0.3">
      <c r="A40" s="42" t="s">
        <v>16</v>
      </c>
      <c r="B40" s="16">
        <f t="shared" ref="B40:B107" si="9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 t="shared" si="8"/>
        <v>0</v>
      </c>
    </row>
    <row r="41" spans="1:15" ht="15.75" customHeight="1" thickBot="1" x14ac:dyDescent="0.3">
      <c r="A41" s="189" t="s">
        <v>17</v>
      </c>
      <c r="B41" s="62">
        <f t="shared" si="9"/>
        <v>63</v>
      </c>
      <c r="C41" s="79">
        <f t="shared" ref="C41:N41" si="10">C42+C43+C44+C45+C46+C47+C48+C49+C50+C51+C52+C53+C54</f>
        <v>54</v>
      </c>
      <c r="D41" s="97">
        <f t="shared" si="10"/>
        <v>1</v>
      </c>
      <c r="E41" s="85">
        <f t="shared" si="10"/>
        <v>1</v>
      </c>
      <c r="F41" s="85">
        <f t="shared" si="10"/>
        <v>0</v>
      </c>
      <c r="G41" s="85">
        <f t="shared" si="10"/>
        <v>0</v>
      </c>
      <c r="H41" s="85">
        <f t="shared" si="10"/>
        <v>5</v>
      </c>
      <c r="I41" s="85">
        <f t="shared" si="10"/>
        <v>0</v>
      </c>
      <c r="J41" s="85">
        <f t="shared" si="10"/>
        <v>2</v>
      </c>
      <c r="K41" s="85">
        <f t="shared" si="10"/>
        <v>0</v>
      </c>
      <c r="L41" s="85">
        <f t="shared" si="10"/>
        <v>0</v>
      </c>
      <c r="M41" s="85">
        <f t="shared" si="10"/>
        <v>0</v>
      </c>
      <c r="N41" s="98">
        <f t="shared" si="10"/>
        <v>0</v>
      </c>
      <c r="O41" s="66">
        <f t="shared" si="8"/>
        <v>63</v>
      </c>
    </row>
    <row r="42" spans="1:15" x14ac:dyDescent="0.25">
      <c r="A42" s="38" t="s">
        <v>124</v>
      </c>
      <c r="B42" s="8">
        <f t="shared" si="9"/>
        <v>20</v>
      </c>
      <c r="C42" s="96">
        <v>18</v>
      </c>
      <c r="D42" s="207"/>
      <c r="E42" s="57"/>
      <c r="F42" s="57"/>
      <c r="G42" s="57"/>
      <c r="H42" s="57">
        <v>2</v>
      </c>
      <c r="I42" s="57"/>
      <c r="J42" s="57"/>
      <c r="K42" s="57"/>
      <c r="L42" s="57"/>
      <c r="M42" s="57"/>
      <c r="N42" s="221"/>
      <c r="O42" s="8">
        <f t="shared" si="8"/>
        <v>20</v>
      </c>
    </row>
    <row r="43" spans="1:15" x14ac:dyDescent="0.25">
      <c r="A43" s="39" t="s">
        <v>125</v>
      </c>
      <c r="B43" s="13">
        <f t="shared" si="9"/>
        <v>2</v>
      </c>
      <c r="C43" s="59">
        <v>1</v>
      </c>
      <c r="D43" s="40">
        <v>1</v>
      </c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13">
        <f t="shared" ref="O43:O54" si="11">SUM(C43:N43)</f>
        <v>2</v>
      </c>
    </row>
    <row r="44" spans="1:15" x14ac:dyDescent="0.25">
      <c r="A44" s="39" t="s">
        <v>130</v>
      </c>
      <c r="B44" s="13">
        <f t="shared" si="9"/>
        <v>5</v>
      </c>
      <c r="C44" s="59">
        <v>5</v>
      </c>
      <c r="D44" s="4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3">
        <f t="shared" si="11"/>
        <v>5</v>
      </c>
    </row>
    <row r="45" spans="1:15" x14ac:dyDescent="0.25">
      <c r="A45" s="39" t="s">
        <v>18</v>
      </c>
      <c r="B45" s="13">
        <f t="shared" si="9"/>
        <v>7</v>
      </c>
      <c r="C45" s="59">
        <v>6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1"/>
        <v>7</v>
      </c>
    </row>
    <row r="46" spans="1:15" x14ac:dyDescent="0.25">
      <c r="A46" s="39" t="s">
        <v>131</v>
      </c>
      <c r="B46" s="13">
        <f t="shared" si="9"/>
        <v>5</v>
      </c>
      <c r="C46" s="59">
        <v>4</v>
      </c>
      <c r="D46" s="40"/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1"/>
        <v>5</v>
      </c>
    </row>
    <row r="47" spans="1:15" x14ac:dyDescent="0.25">
      <c r="A47" s="39" t="s">
        <v>126</v>
      </c>
      <c r="B47" s="13">
        <f t="shared" si="9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1"/>
        <v>2</v>
      </c>
    </row>
    <row r="48" spans="1:15" x14ac:dyDescent="0.25">
      <c r="A48" s="39" t="s">
        <v>127</v>
      </c>
      <c r="B48" s="13">
        <f t="shared" si="9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1"/>
        <v>1</v>
      </c>
    </row>
    <row r="49" spans="1:15" x14ac:dyDescent="0.25">
      <c r="A49" s="39" t="s">
        <v>132</v>
      </c>
      <c r="B49" s="13">
        <f t="shared" si="9"/>
        <v>4</v>
      </c>
      <c r="C49" s="59">
        <v>2</v>
      </c>
      <c r="D49" s="40"/>
      <c r="E49" s="30"/>
      <c r="F49" s="30"/>
      <c r="G49" s="30"/>
      <c r="H49" s="30"/>
      <c r="I49" s="30"/>
      <c r="J49" s="30">
        <v>2</v>
      </c>
      <c r="K49" s="30"/>
      <c r="L49" s="30"/>
      <c r="M49" s="30"/>
      <c r="N49" s="31"/>
      <c r="O49" s="13">
        <f t="shared" si="11"/>
        <v>4</v>
      </c>
    </row>
    <row r="50" spans="1:15" x14ac:dyDescent="0.25">
      <c r="A50" s="39" t="s">
        <v>133</v>
      </c>
      <c r="B50" s="13">
        <f t="shared" si="9"/>
        <v>2</v>
      </c>
      <c r="C50" s="59">
        <v>2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3">
        <f t="shared" si="11"/>
        <v>2</v>
      </c>
    </row>
    <row r="51" spans="1:15" x14ac:dyDescent="0.25">
      <c r="A51" s="39" t="s">
        <v>134</v>
      </c>
      <c r="B51" s="13">
        <f t="shared" si="9"/>
        <v>2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1"/>
        <v>2</v>
      </c>
    </row>
    <row r="52" spans="1:15" x14ac:dyDescent="0.25">
      <c r="A52" s="39" t="s">
        <v>128</v>
      </c>
      <c r="B52" s="13">
        <f t="shared" si="9"/>
        <v>1</v>
      </c>
      <c r="C52" s="59">
        <v>1</v>
      </c>
      <c r="D52" s="4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1"/>
        <v>1</v>
      </c>
    </row>
    <row r="53" spans="1:15" x14ac:dyDescent="0.25">
      <c r="A53" s="39" t="s">
        <v>135</v>
      </c>
      <c r="B53" s="13">
        <f t="shared" si="9"/>
        <v>2</v>
      </c>
      <c r="C53" s="59">
        <v>2</v>
      </c>
      <c r="D53" s="40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13">
        <f t="shared" si="11"/>
        <v>2</v>
      </c>
    </row>
    <row r="54" spans="1:15" ht="15.75" thickBot="1" x14ac:dyDescent="0.3">
      <c r="A54" s="42" t="s">
        <v>129</v>
      </c>
      <c r="B54" s="16">
        <f t="shared" si="9"/>
        <v>10</v>
      </c>
      <c r="C54" s="60">
        <v>8</v>
      </c>
      <c r="D54" s="43"/>
      <c r="E54" s="32">
        <v>1</v>
      </c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1"/>
        <v>10</v>
      </c>
    </row>
    <row r="55" spans="1:15" ht="15.75" customHeight="1" x14ac:dyDescent="0.25">
      <c r="A55" s="190" t="s">
        <v>374</v>
      </c>
      <c r="B55" s="66">
        <f t="shared" si="9"/>
        <v>99</v>
      </c>
      <c r="C55" s="63">
        <f t="shared" ref="C55:N55" si="12">C56+C57</f>
        <v>89</v>
      </c>
      <c r="D55" s="63">
        <f t="shared" si="12"/>
        <v>2</v>
      </c>
      <c r="E55" s="64">
        <f t="shared" si="12"/>
        <v>2</v>
      </c>
      <c r="F55" s="64">
        <f t="shared" si="12"/>
        <v>0</v>
      </c>
      <c r="G55" s="64">
        <f t="shared" si="12"/>
        <v>0</v>
      </c>
      <c r="H55" s="64">
        <f t="shared" si="12"/>
        <v>5</v>
      </c>
      <c r="I55" s="64">
        <f t="shared" si="12"/>
        <v>0</v>
      </c>
      <c r="J55" s="64">
        <f t="shared" si="12"/>
        <v>1</v>
      </c>
      <c r="K55" s="64">
        <f t="shared" si="12"/>
        <v>0</v>
      </c>
      <c r="L55" s="64">
        <f t="shared" si="12"/>
        <v>0</v>
      </c>
      <c r="M55" s="64">
        <f t="shared" si="12"/>
        <v>0</v>
      </c>
      <c r="N55" s="75">
        <f t="shared" si="12"/>
        <v>0</v>
      </c>
      <c r="O55" s="66">
        <f t="shared" ref="O55:O68" si="13">SUM(C55:N55)</f>
        <v>99</v>
      </c>
    </row>
    <row r="56" spans="1:15" ht="15.75" customHeight="1" x14ac:dyDescent="0.25">
      <c r="A56" s="191" t="s">
        <v>166</v>
      </c>
      <c r="B56" s="67">
        <f t="shared" si="9"/>
        <v>69</v>
      </c>
      <c r="C56" s="68">
        <f>C58+C59+C60+C61+C62</f>
        <v>59</v>
      </c>
      <c r="D56" s="68">
        <f t="shared" ref="D56:N56" si="14">D58+D59+D60+D61+D62</f>
        <v>2</v>
      </c>
      <c r="E56" s="68">
        <f t="shared" si="14"/>
        <v>2</v>
      </c>
      <c r="F56" s="68">
        <f t="shared" si="14"/>
        <v>0</v>
      </c>
      <c r="G56" s="68">
        <f t="shared" si="14"/>
        <v>0</v>
      </c>
      <c r="H56" s="68">
        <f t="shared" si="14"/>
        <v>5</v>
      </c>
      <c r="I56" s="68">
        <f t="shared" si="14"/>
        <v>0</v>
      </c>
      <c r="J56" s="68">
        <f t="shared" si="14"/>
        <v>1</v>
      </c>
      <c r="K56" s="68">
        <f t="shared" si="14"/>
        <v>0</v>
      </c>
      <c r="L56" s="68">
        <f t="shared" si="14"/>
        <v>0</v>
      </c>
      <c r="M56" s="68">
        <f t="shared" si="14"/>
        <v>0</v>
      </c>
      <c r="N56" s="68">
        <f t="shared" si="14"/>
        <v>0</v>
      </c>
      <c r="O56" s="67">
        <f t="shared" si="13"/>
        <v>69</v>
      </c>
    </row>
    <row r="57" spans="1:15" ht="15.75" customHeight="1" thickBot="1" x14ac:dyDescent="0.3">
      <c r="A57" s="192" t="s">
        <v>167</v>
      </c>
      <c r="B57" s="71">
        <f t="shared" si="9"/>
        <v>30</v>
      </c>
      <c r="C57" s="72">
        <f>C63+C64</f>
        <v>30</v>
      </c>
      <c r="D57" s="72">
        <f t="shared" ref="D57:N57" si="15">D63+D64</f>
        <v>0</v>
      </c>
      <c r="E57" s="72">
        <f t="shared" si="15"/>
        <v>0</v>
      </c>
      <c r="F57" s="72">
        <f t="shared" si="15"/>
        <v>0</v>
      </c>
      <c r="G57" s="72">
        <f t="shared" si="15"/>
        <v>0</v>
      </c>
      <c r="H57" s="72">
        <f t="shared" si="15"/>
        <v>0</v>
      </c>
      <c r="I57" s="72">
        <f t="shared" si="15"/>
        <v>0</v>
      </c>
      <c r="J57" s="72">
        <f t="shared" si="15"/>
        <v>0</v>
      </c>
      <c r="K57" s="72">
        <f t="shared" si="15"/>
        <v>0</v>
      </c>
      <c r="L57" s="72">
        <f t="shared" si="15"/>
        <v>0</v>
      </c>
      <c r="M57" s="72">
        <f t="shared" si="15"/>
        <v>0</v>
      </c>
      <c r="N57" s="72">
        <f t="shared" si="15"/>
        <v>0</v>
      </c>
      <c r="O57" s="71">
        <f t="shared" si="13"/>
        <v>30</v>
      </c>
    </row>
    <row r="58" spans="1:15" x14ac:dyDescent="0.25">
      <c r="A58" s="38" t="s">
        <v>396</v>
      </c>
      <c r="B58" s="8">
        <f t="shared" si="9"/>
        <v>25</v>
      </c>
      <c r="C58" s="58">
        <v>21</v>
      </c>
      <c r="D58" s="35">
        <v>1</v>
      </c>
      <c r="E58" s="28">
        <v>1</v>
      </c>
      <c r="F58" s="28"/>
      <c r="G58" s="28"/>
      <c r="H58" s="28">
        <v>1</v>
      </c>
      <c r="I58" s="28"/>
      <c r="J58" s="28">
        <v>1</v>
      </c>
      <c r="K58" s="28"/>
      <c r="L58" s="28"/>
      <c r="M58" s="28"/>
      <c r="N58" s="29"/>
      <c r="O58" s="8">
        <f t="shared" si="13"/>
        <v>25</v>
      </c>
    </row>
    <row r="59" spans="1:15" x14ac:dyDescent="0.25">
      <c r="A59" s="39" t="s">
        <v>136</v>
      </c>
      <c r="B59" s="13">
        <f t="shared" si="9"/>
        <v>4</v>
      </c>
      <c r="C59" s="59">
        <v>3</v>
      </c>
      <c r="D59" s="40"/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 t="shared" si="13"/>
        <v>4</v>
      </c>
    </row>
    <row r="60" spans="1:15" x14ac:dyDescent="0.25">
      <c r="A60" s="39" t="s">
        <v>137</v>
      </c>
      <c r="B60" s="13">
        <f t="shared" si="9"/>
        <v>20</v>
      </c>
      <c r="C60" s="59">
        <v>17</v>
      </c>
      <c r="D60" s="40">
        <v>1</v>
      </c>
      <c r="E60" s="30">
        <v>1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 t="shared" si="13"/>
        <v>20</v>
      </c>
    </row>
    <row r="61" spans="1:15" x14ac:dyDescent="0.25">
      <c r="A61" s="39" t="s">
        <v>138</v>
      </c>
      <c r="B61" s="13">
        <f t="shared" si="9"/>
        <v>10</v>
      </c>
      <c r="C61" s="59">
        <v>8</v>
      </c>
      <c r="D61" s="40"/>
      <c r="E61" s="30"/>
      <c r="F61" s="30"/>
      <c r="G61" s="30"/>
      <c r="H61" s="30">
        <v>2</v>
      </c>
      <c r="I61" s="30"/>
      <c r="J61" s="30"/>
      <c r="K61" s="30"/>
      <c r="L61" s="30"/>
      <c r="M61" s="30"/>
      <c r="N61" s="31"/>
      <c r="O61" s="13">
        <f t="shared" si="13"/>
        <v>10</v>
      </c>
    </row>
    <row r="62" spans="1:15" x14ac:dyDescent="0.25">
      <c r="A62" s="39" t="s">
        <v>19</v>
      </c>
      <c r="B62" s="13">
        <f t="shared" si="9"/>
        <v>10</v>
      </c>
      <c r="C62" s="59">
        <v>10</v>
      </c>
      <c r="D62" s="40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13">
        <f t="shared" si="13"/>
        <v>10</v>
      </c>
    </row>
    <row r="63" spans="1:15" x14ac:dyDescent="0.25">
      <c r="A63" s="39" t="s">
        <v>372</v>
      </c>
      <c r="B63" s="13">
        <f t="shared" si="9"/>
        <v>30</v>
      </c>
      <c r="C63" s="59">
        <v>30</v>
      </c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si="13"/>
        <v>30</v>
      </c>
    </row>
    <row r="64" spans="1:15" ht="15.75" thickBot="1" x14ac:dyDescent="0.3">
      <c r="A64" s="39" t="s">
        <v>373</v>
      </c>
      <c r="B64" s="13">
        <f t="shared" si="9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3"/>
        <v>0</v>
      </c>
    </row>
    <row r="65" spans="1:15" ht="15" customHeight="1" x14ac:dyDescent="0.25">
      <c r="A65" s="190" t="s">
        <v>20</v>
      </c>
      <c r="B65" s="66">
        <f t="shared" si="9"/>
        <v>101</v>
      </c>
      <c r="C65" s="77">
        <f t="shared" ref="C65:N65" si="16">C66+C67</f>
        <v>88</v>
      </c>
      <c r="D65" s="63">
        <f t="shared" si="16"/>
        <v>2</v>
      </c>
      <c r="E65" s="64">
        <f t="shared" si="16"/>
        <v>2</v>
      </c>
      <c r="F65" s="64">
        <f t="shared" si="16"/>
        <v>0</v>
      </c>
      <c r="G65" s="64">
        <f t="shared" si="16"/>
        <v>0</v>
      </c>
      <c r="H65" s="64">
        <f t="shared" si="16"/>
        <v>3</v>
      </c>
      <c r="I65" s="64">
        <f t="shared" si="16"/>
        <v>4</v>
      </c>
      <c r="J65" s="64">
        <f t="shared" si="16"/>
        <v>2</v>
      </c>
      <c r="K65" s="64">
        <f t="shared" si="16"/>
        <v>0</v>
      </c>
      <c r="L65" s="64">
        <f t="shared" si="16"/>
        <v>0</v>
      </c>
      <c r="M65" s="64">
        <f t="shared" si="16"/>
        <v>0</v>
      </c>
      <c r="N65" s="65">
        <f t="shared" si="16"/>
        <v>0</v>
      </c>
      <c r="O65" s="86">
        <f t="shared" si="13"/>
        <v>101</v>
      </c>
    </row>
    <row r="66" spans="1:15" ht="15" customHeight="1" x14ac:dyDescent="0.25">
      <c r="A66" s="191" t="s">
        <v>166</v>
      </c>
      <c r="B66" s="67">
        <f t="shared" si="9"/>
        <v>61</v>
      </c>
      <c r="C66" s="89">
        <f>C68+C69+C70</f>
        <v>48</v>
      </c>
      <c r="D66" s="68">
        <f t="shared" ref="D66:N66" si="17">D68+D69+D70</f>
        <v>2</v>
      </c>
      <c r="E66" s="69">
        <f t="shared" si="17"/>
        <v>2</v>
      </c>
      <c r="F66" s="69">
        <f t="shared" si="17"/>
        <v>0</v>
      </c>
      <c r="G66" s="69">
        <f t="shared" si="17"/>
        <v>0</v>
      </c>
      <c r="H66" s="69">
        <f t="shared" si="17"/>
        <v>3</v>
      </c>
      <c r="I66" s="69">
        <f t="shared" si="17"/>
        <v>4</v>
      </c>
      <c r="J66" s="69">
        <f t="shared" si="17"/>
        <v>2</v>
      </c>
      <c r="K66" s="69">
        <f t="shared" si="17"/>
        <v>0</v>
      </c>
      <c r="L66" s="69">
        <f t="shared" si="17"/>
        <v>0</v>
      </c>
      <c r="M66" s="69">
        <f t="shared" si="17"/>
        <v>0</v>
      </c>
      <c r="N66" s="70">
        <f t="shared" si="17"/>
        <v>0</v>
      </c>
      <c r="O66" s="87">
        <f t="shared" si="13"/>
        <v>61</v>
      </c>
    </row>
    <row r="67" spans="1:15" ht="15.75" customHeight="1" thickBot="1" x14ac:dyDescent="0.3">
      <c r="A67" s="192" t="s">
        <v>167</v>
      </c>
      <c r="B67" s="71">
        <f t="shared" si="9"/>
        <v>40</v>
      </c>
      <c r="C67" s="78">
        <f>C71+C72+C73+C74+C75+C76</f>
        <v>40</v>
      </c>
      <c r="D67" s="72">
        <f t="shared" ref="D67:N67" si="18">D71+D72+D73+D74+D75+D76</f>
        <v>0</v>
      </c>
      <c r="E67" s="72">
        <f t="shared" si="18"/>
        <v>0</v>
      </c>
      <c r="F67" s="72">
        <f t="shared" si="18"/>
        <v>0</v>
      </c>
      <c r="G67" s="72">
        <f t="shared" si="18"/>
        <v>0</v>
      </c>
      <c r="H67" s="72">
        <f t="shared" si="18"/>
        <v>0</v>
      </c>
      <c r="I67" s="72">
        <f t="shared" si="18"/>
        <v>0</v>
      </c>
      <c r="J67" s="72">
        <f t="shared" si="18"/>
        <v>0</v>
      </c>
      <c r="K67" s="72">
        <f t="shared" si="18"/>
        <v>0</v>
      </c>
      <c r="L67" s="72">
        <f t="shared" si="18"/>
        <v>0</v>
      </c>
      <c r="M67" s="72">
        <f t="shared" si="18"/>
        <v>0</v>
      </c>
      <c r="N67" s="88">
        <f t="shared" si="18"/>
        <v>0</v>
      </c>
      <c r="O67" s="88">
        <f t="shared" si="13"/>
        <v>40</v>
      </c>
    </row>
    <row r="68" spans="1:15" x14ac:dyDescent="0.25">
      <c r="A68" s="38" t="s">
        <v>139</v>
      </c>
      <c r="B68" s="8">
        <f t="shared" si="9"/>
        <v>12</v>
      </c>
      <c r="C68" s="58">
        <v>8</v>
      </c>
      <c r="D68" s="35">
        <v>1</v>
      </c>
      <c r="E68" s="28"/>
      <c r="F68" s="28"/>
      <c r="G68" s="28"/>
      <c r="H68" s="28"/>
      <c r="I68" s="28">
        <v>2</v>
      </c>
      <c r="J68" s="28">
        <v>1</v>
      </c>
      <c r="K68" s="28"/>
      <c r="L68" s="28"/>
      <c r="M68" s="28"/>
      <c r="N68" s="29"/>
      <c r="O68" s="8">
        <f t="shared" si="13"/>
        <v>12</v>
      </c>
    </row>
    <row r="69" spans="1:15" x14ac:dyDescent="0.25">
      <c r="A69" s="39" t="s">
        <v>140</v>
      </c>
      <c r="B69" s="13">
        <f t="shared" si="9"/>
        <v>35</v>
      </c>
      <c r="C69" s="59">
        <v>29</v>
      </c>
      <c r="D69" s="40">
        <v>1</v>
      </c>
      <c r="E69" s="30"/>
      <c r="F69" s="30"/>
      <c r="G69" s="30"/>
      <c r="H69" s="30">
        <v>2</v>
      </c>
      <c r="I69" s="30">
        <v>2</v>
      </c>
      <c r="J69" s="30">
        <v>1</v>
      </c>
      <c r="K69" s="30"/>
      <c r="L69" s="30"/>
      <c r="M69" s="30"/>
      <c r="N69" s="31"/>
      <c r="O69" s="13">
        <f t="shared" ref="O69:O76" si="19">SUM(C69:N69)</f>
        <v>35</v>
      </c>
    </row>
    <row r="70" spans="1:15" x14ac:dyDescent="0.25">
      <c r="A70" s="39" t="s">
        <v>141</v>
      </c>
      <c r="B70" s="13">
        <f t="shared" si="9"/>
        <v>14</v>
      </c>
      <c r="C70" s="59">
        <v>11</v>
      </c>
      <c r="D70" s="40"/>
      <c r="E70" s="30">
        <v>2</v>
      </c>
      <c r="F70" s="30"/>
      <c r="G70" s="30"/>
      <c r="H70" s="30">
        <v>1</v>
      </c>
      <c r="I70" s="30"/>
      <c r="J70" s="30"/>
      <c r="K70" s="30"/>
      <c r="L70" s="30"/>
      <c r="M70" s="30"/>
      <c r="N70" s="31"/>
      <c r="O70" s="13">
        <f t="shared" si="19"/>
        <v>14</v>
      </c>
    </row>
    <row r="71" spans="1:15" x14ac:dyDescent="0.25">
      <c r="A71" s="39" t="s">
        <v>21</v>
      </c>
      <c r="B71" s="13">
        <f t="shared" si="9"/>
        <v>15</v>
      </c>
      <c r="C71" s="59">
        <v>15</v>
      </c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9"/>
        <v>15</v>
      </c>
    </row>
    <row r="72" spans="1:15" x14ac:dyDescent="0.25">
      <c r="A72" s="39" t="s">
        <v>22</v>
      </c>
      <c r="B72" s="13">
        <f t="shared" si="9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9"/>
        <v>0</v>
      </c>
    </row>
    <row r="73" spans="1:15" x14ac:dyDescent="0.25">
      <c r="A73" s="160" t="s">
        <v>370</v>
      </c>
      <c r="B73" s="13">
        <f t="shared" si="9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9"/>
        <v>0</v>
      </c>
    </row>
    <row r="74" spans="1:15" ht="13.5" customHeight="1" x14ac:dyDescent="0.25">
      <c r="A74" s="41" t="s">
        <v>110</v>
      </c>
      <c r="B74" s="13">
        <f t="shared" si="9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9"/>
        <v>0</v>
      </c>
    </row>
    <row r="75" spans="1:15" x14ac:dyDescent="0.25">
      <c r="A75" s="39" t="s">
        <v>25</v>
      </c>
      <c r="B75" s="13">
        <f t="shared" si="9"/>
        <v>25</v>
      </c>
      <c r="C75" s="59">
        <v>25</v>
      </c>
      <c r="D75" s="4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13">
        <f t="shared" si="19"/>
        <v>25</v>
      </c>
    </row>
    <row r="76" spans="1:15" ht="15.75" thickBot="1" x14ac:dyDescent="0.3">
      <c r="A76" s="42" t="s">
        <v>23</v>
      </c>
      <c r="B76" s="16">
        <f t="shared" si="9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9"/>
        <v>0</v>
      </c>
    </row>
    <row r="77" spans="1:15" ht="15" customHeight="1" x14ac:dyDescent="0.25">
      <c r="A77" s="190" t="s">
        <v>24</v>
      </c>
      <c r="B77" s="66">
        <f t="shared" si="9"/>
        <v>134</v>
      </c>
      <c r="C77" s="63">
        <f t="shared" ref="C77:N77" si="20">C78+C79</f>
        <v>118</v>
      </c>
      <c r="D77" s="63">
        <f t="shared" si="20"/>
        <v>2</v>
      </c>
      <c r="E77" s="64">
        <f t="shared" si="20"/>
        <v>7</v>
      </c>
      <c r="F77" s="64">
        <f t="shared" si="20"/>
        <v>0</v>
      </c>
      <c r="G77" s="64">
        <f t="shared" si="20"/>
        <v>0</v>
      </c>
      <c r="H77" s="64">
        <f t="shared" si="20"/>
        <v>5</v>
      </c>
      <c r="I77" s="64">
        <f t="shared" si="20"/>
        <v>1</v>
      </c>
      <c r="J77" s="64">
        <f t="shared" si="20"/>
        <v>1</v>
      </c>
      <c r="K77" s="64">
        <f t="shared" si="20"/>
        <v>0</v>
      </c>
      <c r="L77" s="64">
        <f t="shared" si="20"/>
        <v>0</v>
      </c>
      <c r="M77" s="64">
        <f t="shared" si="20"/>
        <v>0</v>
      </c>
      <c r="N77" s="75">
        <f t="shared" si="20"/>
        <v>0</v>
      </c>
      <c r="O77" s="66">
        <f>SUM(C77:N77)</f>
        <v>134</v>
      </c>
    </row>
    <row r="78" spans="1:15" ht="15" customHeight="1" x14ac:dyDescent="0.25">
      <c r="A78" s="191" t="s">
        <v>166</v>
      </c>
      <c r="B78" s="67">
        <f t="shared" si="9"/>
        <v>104</v>
      </c>
      <c r="C78" s="68">
        <f>C80+C81+C82+C83+C84+C85+C86+C87+C88+C89+C90+C91+C92+C93+C94</f>
        <v>88</v>
      </c>
      <c r="D78" s="68">
        <f t="shared" ref="D78:N78" si="21">D80+D81+D82+D83+D84+D85+D86+D87+D88+D89+D90+D91+D92+D93+D94</f>
        <v>2</v>
      </c>
      <c r="E78" s="68">
        <f t="shared" si="21"/>
        <v>7</v>
      </c>
      <c r="F78" s="68">
        <f t="shared" si="21"/>
        <v>0</v>
      </c>
      <c r="G78" s="68">
        <f t="shared" si="21"/>
        <v>0</v>
      </c>
      <c r="H78" s="68">
        <f t="shared" si="21"/>
        <v>5</v>
      </c>
      <c r="I78" s="68">
        <f t="shared" si="21"/>
        <v>1</v>
      </c>
      <c r="J78" s="68">
        <f t="shared" si="21"/>
        <v>1</v>
      </c>
      <c r="K78" s="68">
        <f t="shared" si="21"/>
        <v>0</v>
      </c>
      <c r="L78" s="68">
        <f t="shared" si="21"/>
        <v>0</v>
      </c>
      <c r="M78" s="68">
        <f t="shared" si="21"/>
        <v>0</v>
      </c>
      <c r="N78" s="76">
        <f t="shared" si="21"/>
        <v>0</v>
      </c>
      <c r="O78" s="67">
        <f>SUM(C78:N78)</f>
        <v>104</v>
      </c>
    </row>
    <row r="79" spans="1:15" ht="15.75" customHeight="1" thickBot="1" x14ac:dyDescent="0.3">
      <c r="A79" s="192" t="s">
        <v>167</v>
      </c>
      <c r="B79" s="71">
        <f t="shared" si="9"/>
        <v>30</v>
      </c>
      <c r="C79" s="72">
        <f>C95+C96+C97+C98</f>
        <v>30</v>
      </c>
      <c r="D79" s="72">
        <f t="shared" ref="D79:N79" si="22">D95+D96+D97+D98</f>
        <v>0</v>
      </c>
      <c r="E79" s="72">
        <f t="shared" si="22"/>
        <v>0</v>
      </c>
      <c r="F79" s="72">
        <f t="shared" si="22"/>
        <v>0</v>
      </c>
      <c r="G79" s="72">
        <f t="shared" si="22"/>
        <v>0</v>
      </c>
      <c r="H79" s="72">
        <f t="shared" si="22"/>
        <v>0</v>
      </c>
      <c r="I79" s="72">
        <f t="shared" si="22"/>
        <v>0</v>
      </c>
      <c r="J79" s="72">
        <f t="shared" si="22"/>
        <v>0</v>
      </c>
      <c r="K79" s="72">
        <f t="shared" si="22"/>
        <v>0</v>
      </c>
      <c r="L79" s="72">
        <f t="shared" si="22"/>
        <v>0</v>
      </c>
      <c r="M79" s="72">
        <f t="shared" si="22"/>
        <v>0</v>
      </c>
      <c r="N79" s="72">
        <f t="shared" si="22"/>
        <v>0</v>
      </c>
      <c r="O79" s="71">
        <f>SUM(C79:N79)</f>
        <v>30</v>
      </c>
    </row>
    <row r="80" spans="1:15" x14ac:dyDescent="0.25">
      <c r="A80" s="38" t="s">
        <v>142</v>
      </c>
      <c r="B80" s="8">
        <f t="shared" si="9"/>
        <v>3</v>
      </c>
      <c r="C80" s="58">
        <v>3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9"/>
      <c r="O80" s="8">
        <f>SUM(C80:N80)</f>
        <v>3</v>
      </c>
    </row>
    <row r="81" spans="1:15" x14ac:dyDescent="0.25">
      <c r="A81" s="39" t="s">
        <v>143</v>
      </c>
      <c r="B81" s="13">
        <f t="shared" si="9"/>
        <v>30</v>
      </c>
      <c r="C81" s="59">
        <v>25</v>
      </c>
      <c r="D81" s="30">
        <v>1</v>
      </c>
      <c r="E81" s="30">
        <v>3</v>
      </c>
      <c r="F81" s="30"/>
      <c r="G81" s="30"/>
      <c r="H81" s="30">
        <v>1</v>
      </c>
      <c r="I81" s="30"/>
      <c r="J81" s="30"/>
      <c r="K81" s="30"/>
      <c r="L81" s="30"/>
      <c r="M81" s="30"/>
      <c r="N81" s="31"/>
      <c r="O81" s="13">
        <f t="shared" ref="O81:O112" si="23">SUM(C81:N81)</f>
        <v>30</v>
      </c>
    </row>
    <row r="82" spans="1:15" x14ac:dyDescent="0.25">
      <c r="A82" s="39" t="s">
        <v>144</v>
      </c>
      <c r="B82" s="13">
        <f t="shared" si="9"/>
        <v>4</v>
      </c>
      <c r="C82" s="59">
        <v>3</v>
      </c>
      <c r="D82" s="30"/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3"/>
        <v>4</v>
      </c>
    </row>
    <row r="83" spans="1:15" x14ac:dyDescent="0.25">
      <c r="A83" s="39" t="s">
        <v>145</v>
      </c>
      <c r="B83" s="13">
        <f t="shared" si="9"/>
        <v>5</v>
      </c>
      <c r="C83" s="59">
        <v>5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3"/>
        <v>5</v>
      </c>
    </row>
    <row r="84" spans="1:15" x14ac:dyDescent="0.25">
      <c r="A84" s="39" t="s">
        <v>146</v>
      </c>
      <c r="B84" s="13">
        <f t="shared" si="9"/>
        <v>5</v>
      </c>
      <c r="C84" s="59">
        <v>5</v>
      </c>
      <c r="D84" s="40"/>
      <c r="E84" s="30"/>
      <c r="F84" s="30"/>
      <c r="G84" s="30"/>
      <c r="H84" s="30"/>
      <c r="I84" s="30"/>
      <c r="J84" s="30"/>
      <c r="K84" s="30"/>
      <c r="L84" s="30"/>
      <c r="M84" s="30"/>
      <c r="N84" s="31"/>
      <c r="O84" s="13">
        <f t="shared" si="23"/>
        <v>5</v>
      </c>
    </row>
    <row r="85" spans="1:15" x14ac:dyDescent="0.25">
      <c r="A85" s="39" t="s">
        <v>147</v>
      </c>
      <c r="B85" s="13">
        <f t="shared" si="9"/>
        <v>5</v>
      </c>
      <c r="C85" s="59">
        <v>2</v>
      </c>
      <c r="D85" s="40"/>
      <c r="E85" s="30">
        <v>1</v>
      </c>
      <c r="F85" s="30"/>
      <c r="G85" s="30"/>
      <c r="H85" s="30"/>
      <c r="I85" s="30">
        <v>1</v>
      </c>
      <c r="J85" s="30">
        <v>1</v>
      </c>
      <c r="K85" s="30"/>
      <c r="L85" s="30"/>
      <c r="M85" s="30"/>
      <c r="N85" s="31"/>
      <c r="O85" s="13">
        <f t="shared" si="23"/>
        <v>5</v>
      </c>
    </row>
    <row r="86" spans="1:15" x14ac:dyDescent="0.25">
      <c r="A86" s="39" t="s">
        <v>148</v>
      </c>
      <c r="B86" s="13">
        <f t="shared" si="9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3"/>
        <v>1</v>
      </c>
    </row>
    <row r="87" spans="1:15" x14ac:dyDescent="0.25">
      <c r="A87" s="39" t="s">
        <v>149</v>
      </c>
      <c r="B87" s="13">
        <f t="shared" si="9"/>
        <v>4</v>
      </c>
      <c r="C87" s="59">
        <v>4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3"/>
        <v>4</v>
      </c>
    </row>
    <row r="88" spans="1:15" x14ac:dyDescent="0.25">
      <c r="A88" s="39" t="s">
        <v>150</v>
      </c>
      <c r="B88" s="13">
        <f t="shared" si="9"/>
        <v>6</v>
      </c>
      <c r="C88" s="59">
        <v>2</v>
      </c>
      <c r="D88" s="40">
        <v>1</v>
      </c>
      <c r="E88" s="30">
        <v>2</v>
      </c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3"/>
        <v>6</v>
      </c>
    </row>
    <row r="89" spans="1:15" x14ac:dyDescent="0.25">
      <c r="A89" s="39" t="s">
        <v>151</v>
      </c>
      <c r="B89" s="13">
        <f t="shared" si="9"/>
        <v>1</v>
      </c>
      <c r="C89" s="59">
        <v>1</v>
      </c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3"/>
        <v>1</v>
      </c>
    </row>
    <row r="90" spans="1:15" x14ac:dyDescent="0.25">
      <c r="A90" s="39" t="s">
        <v>152</v>
      </c>
      <c r="B90" s="13">
        <f t="shared" si="9"/>
        <v>4</v>
      </c>
      <c r="C90" s="59">
        <v>3</v>
      </c>
      <c r="D90" s="40"/>
      <c r="E90" s="30">
        <v>1</v>
      </c>
      <c r="F90" s="30"/>
      <c r="G90" s="30"/>
      <c r="H90" s="30"/>
      <c r="I90" s="30"/>
      <c r="J90" s="30"/>
      <c r="K90" s="30"/>
      <c r="L90" s="30"/>
      <c r="M90" s="30"/>
      <c r="N90" s="31"/>
      <c r="O90" s="13">
        <f t="shared" si="23"/>
        <v>4</v>
      </c>
    </row>
    <row r="91" spans="1:15" x14ac:dyDescent="0.25">
      <c r="A91" s="39" t="s">
        <v>153</v>
      </c>
      <c r="B91" s="13">
        <f t="shared" si="9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3"/>
        <v>1</v>
      </c>
    </row>
    <row r="92" spans="1:15" x14ac:dyDescent="0.25">
      <c r="A92" s="39" t="s">
        <v>154</v>
      </c>
      <c r="B92" s="13">
        <f t="shared" si="9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3"/>
        <v>1</v>
      </c>
    </row>
    <row r="93" spans="1:15" x14ac:dyDescent="0.25">
      <c r="A93" s="39" t="s">
        <v>155</v>
      </c>
      <c r="B93" s="13">
        <f t="shared" si="9"/>
        <v>4</v>
      </c>
      <c r="C93" s="59">
        <v>4</v>
      </c>
      <c r="D93" s="40"/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3"/>
        <v>4</v>
      </c>
    </row>
    <row r="94" spans="1:15" x14ac:dyDescent="0.25">
      <c r="A94" s="39" t="s">
        <v>156</v>
      </c>
      <c r="B94" s="13">
        <f t="shared" si="9"/>
        <v>30</v>
      </c>
      <c r="C94" s="59">
        <v>28</v>
      </c>
      <c r="D94" s="40"/>
      <c r="E94" s="30"/>
      <c r="F94" s="30"/>
      <c r="G94" s="30"/>
      <c r="H94" s="30">
        <v>2</v>
      </c>
      <c r="I94" s="30"/>
      <c r="J94" s="30"/>
      <c r="K94" s="30"/>
      <c r="L94" s="30"/>
      <c r="M94" s="30"/>
      <c r="N94" s="31"/>
      <c r="O94" s="13">
        <f t="shared" si="23"/>
        <v>30</v>
      </c>
    </row>
    <row r="95" spans="1:15" x14ac:dyDescent="0.25">
      <c r="A95" s="39" t="s">
        <v>111</v>
      </c>
      <c r="B95" s="13">
        <f t="shared" si="9"/>
        <v>0</v>
      </c>
      <c r="C95" s="59"/>
      <c r="D95" s="40"/>
      <c r="E95" s="30"/>
      <c r="F95" s="30"/>
      <c r="G95" s="30"/>
      <c r="H95" s="30"/>
      <c r="I95" s="30"/>
      <c r="J95" s="30"/>
      <c r="K95" s="30"/>
      <c r="L95" s="30"/>
      <c r="M95" s="30"/>
      <c r="N95" s="31"/>
      <c r="O95" s="13">
        <f t="shared" si="23"/>
        <v>0</v>
      </c>
    </row>
    <row r="96" spans="1:15" x14ac:dyDescent="0.25">
      <c r="A96" s="39" t="s">
        <v>26</v>
      </c>
      <c r="B96" s="13">
        <f t="shared" si="9"/>
        <v>30</v>
      </c>
      <c r="C96" s="59">
        <v>30</v>
      </c>
      <c r="D96" s="40"/>
      <c r="E96" s="30"/>
      <c r="F96" s="30"/>
      <c r="G96" s="30"/>
      <c r="H96" s="30"/>
      <c r="I96" s="30"/>
      <c r="J96" s="30"/>
      <c r="K96" s="30"/>
      <c r="L96" s="30"/>
      <c r="M96" s="30"/>
      <c r="N96" s="31"/>
      <c r="O96" s="13">
        <f t="shared" si="23"/>
        <v>30</v>
      </c>
    </row>
    <row r="97" spans="1:15" x14ac:dyDescent="0.25">
      <c r="A97" s="53" t="s">
        <v>170</v>
      </c>
      <c r="B97" s="13">
        <f t="shared" si="9"/>
        <v>0</v>
      </c>
      <c r="C97" s="61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6"/>
      <c r="O97" s="13">
        <f t="shared" si="23"/>
        <v>0</v>
      </c>
    </row>
    <row r="98" spans="1:15" ht="15.75" thickBot="1" x14ac:dyDescent="0.3">
      <c r="A98" s="42" t="s">
        <v>27</v>
      </c>
      <c r="B98" s="16">
        <f t="shared" si="9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3"/>
        <v>0</v>
      </c>
    </row>
    <row r="99" spans="1:15" ht="15.75" thickBot="1" x14ac:dyDescent="0.3">
      <c r="A99" s="36" t="s">
        <v>28</v>
      </c>
      <c r="B99" s="66">
        <f t="shared" si="9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3"/>
        <v>0</v>
      </c>
    </row>
    <row r="100" spans="1:15" ht="15" customHeight="1" x14ac:dyDescent="0.25">
      <c r="A100" s="190" t="s">
        <v>29</v>
      </c>
      <c r="B100" s="66">
        <f t="shared" si="9"/>
        <v>945</v>
      </c>
      <c r="C100" s="63">
        <f t="shared" ref="C100:N100" si="24">C101+C102</f>
        <v>829</v>
      </c>
      <c r="D100" s="63">
        <f t="shared" si="24"/>
        <v>1</v>
      </c>
      <c r="E100" s="64">
        <f t="shared" si="24"/>
        <v>8</v>
      </c>
      <c r="F100" s="64">
        <f t="shared" si="24"/>
        <v>0</v>
      </c>
      <c r="G100" s="64">
        <f t="shared" si="24"/>
        <v>0</v>
      </c>
      <c r="H100" s="64">
        <f t="shared" si="24"/>
        <v>106</v>
      </c>
      <c r="I100" s="64">
        <f t="shared" si="24"/>
        <v>1</v>
      </c>
      <c r="J100" s="64">
        <f t="shared" si="24"/>
        <v>0</v>
      </c>
      <c r="K100" s="64">
        <f t="shared" si="24"/>
        <v>0</v>
      </c>
      <c r="L100" s="64">
        <f t="shared" si="24"/>
        <v>0</v>
      </c>
      <c r="M100" s="64">
        <f t="shared" si="24"/>
        <v>0</v>
      </c>
      <c r="N100" s="65">
        <f t="shared" si="24"/>
        <v>0</v>
      </c>
      <c r="O100" s="66">
        <f t="shared" si="23"/>
        <v>945</v>
      </c>
    </row>
    <row r="101" spans="1:15" ht="15" customHeight="1" x14ac:dyDescent="0.25">
      <c r="A101" s="191" t="s">
        <v>168</v>
      </c>
      <c r="B101" s="67">
        <f t="shared" si="9"/>
        <v>575</v>
      </c>
      <c r="C101" s="68">
        <f t="shared" ref="C101:N101" si="25">C103+C104+C105+C106+C107+C108+C109+C110+C111+C112+C113</f>
        <v>534</v>
      </c>
      <c r="D101" s="68">
        <f t="shared" si="25"/>
        <v>1</v>
      </c>
      <c r="E101" s="69">
        <f t="shared" si="25"/>
        <v>8</v>
      </c>
      <c r="F101" s="69">
        <f t="shared" si="25"/>
        <v>0</v>
      </c>
      <c r="G101" s="69">
        <f t="shared" si="25"/>
        <v>0</v>
      </c>
      <c r="H101" s="69">
        <f t="shared" si="25"/>
        <v>31</v>
      </c>
      <c r="I101" s="69">
        <f t="shared" si="25"/>
        <v>1</v>
      </c>
      <c r="J101" s="69">
        <f t="shared" si="25"/>
        <v>0</v>
      </c>
      <c r="K101" s="69">
        <f t="shared" si="25"/>
        <v>0</v>
      </c>
      <c r="L101" s="69">
        <f t="shared" si="25"/>
        <v>0</v>
      </c>
      <c r="M101" s="69">
        <f t="shared" si="25"/>
        <v>0</v>
      </c>
      <c r="N101" s="70">
        <f t="shared" si="25"/>
        <v>0</v>
      </c>
      <c r="O101" s="67">
        <f t="shared" si="23"/>
        <v>575</v>
      </c>
    </row>
    <row r="102" spans="1:15" ht="15.75" customHeight="1" thickBot="1" x14ac:dyDescent="0.3">
      <c r="A102" s="192" t="s">
        <v>167</v>
      </c>
      <c r="B102" s="71">
        <f t="shared" si="9"/>
        <v>370</v>
      </c>
      <c r="C102" s="72">
        <f t="shared" ref="C102:N102" si="26">C114+C115+C116+C117+C118+C119+C120+C121+C122+C123+C124+C125+C126+C127+C128+C129+C130</f>
        <v>295</v>
      </c>
      <c r="D102" s="72">
        <f t="shared" si="26"/>
        <v>0</v>
      </c>
      <c r="E102" s="72">
        <f t="shared" si="26"/>
        <v>0</v>
      </c>
      <c r="F102" s="72">
        <f t="shared" si="26"/>
        <v>0</v>
      </c>
      <c r="G102" s="72">
        <f t="shared" si="26"/>
        <v>0</v>
      </c>
      <c r="H102" s="72">
        <f t="shared" si="26"/>
        <v>75</v>
      </c>
      <c r="I102" s="72">
        <f t="shared" si="26"/>
        <v>0</v>
      </c>
      <c r="J102" s="72">
        <f t="shared" si="26"/>
        <v>0</v>
      </c>
      <c r="K102" s="72">
        <f t="shared" si="26"/>
        <v>0</v>
      </c>
      <c r="L102" s="72">
        <f t="shared" si="26"/>
        <v>0</v>
      </c>
      <c r="M102" s="72">
        <f t="shared" si="26"/>
        <v>0</v>
      </c>
      <c r="N102" s="72">
        <f t="shared" si="26"/>
        <v>0</v>
      </c>
      <c r="O102" s="71">
        <f t="shared" si="23"/>
        <v>370</v>
      </c>
    </row>
    <row r="103" spans="1:15" x14ac:dyDescent="0.25">
      <c r="A103" s="38" t="s">
        <v>30</v>
      </c>
      <c r="B103" s="8">
        <f t="shared" si="9"/>
        <v>350</v>
      </c>
      <c r="C103" s="58">
        <v>323</v>
      </c>
      <c r="D103" s="35">
        <v>1</v>
      </c>
      <c r="E103" s="28">
        <v>5</v>
      </c>
      <c r="F103" s="28"/>
      <c r="G103" s="28"/>
      <c r="H103" s="28">
        <v>20</v>
      </c>
      <c r="I103" s="28">
        <v>1</v>
      </c>
      <c r="J103" s="28"/>
      <c r="K103" s="28"/>
      <c r="L103" s="28"/>
      <c r="M103" s="28"/>
      <c r="N103" s="29"/>
      <c r="O103" s="8">
        <f t="shared" si="23"/>
        <v>350</v>
      </c>
    </row>
    <row r="104" spans="1:15" x14ac:dyDescent="0.25">
      <c r="A104" s="39" t="s">
        <v>31</v>
      </c>
      <c r="B104" s="13">
        <f t="shared" si="9"/>
        <v>25</v>
      </c>
      <c r="C104" s="59">
        <v>21</v>
      </c>
      <c r="D104" s="40"/>
      <c r="E104" s="30">
        <v>3</v>
      </c>
      <c r="F104" s="30"/>
      <c r="G104" s="30"/>
      <c r="H104" s="30">
        <v>1</v>
      </c>
      <c r="I104" s="30"/>
      <c r="J104" s="30"/>
      <c r="K104" s="30"/>
      <c r="L104" s="30"/>
      <c r="M104" s="30"/>
      <c r="N104" s="31"/>
      <c r="O104" s="13">
        <f t="shared" si="23"/>
        <v>25</v>
      </c>
    </row>
    <row r="105" spans="1:15" x14ac:dyDescent="0.25">
      <c r="A105" s="39" t="s">
        <v>157</v>
      </c>
      <c r="B105" s="13">
        <f t="shared" si="9"/>
        <v>110</v>
      </c>
      <c r="C105" s="59">
        <v>105</v>
      </c>
      <c r="D105" s="40"/>
      <c r="E105" s="30"/>
      <c r="F105" s="30"/>
      <c r="G105" s="30"/>
      <c r="H105" s="30">
        <v>5</v>
      </c>
      <c r="I105" s="30"/>
      <c r="J105" s="30"/>
      <c r="K105" s="30"/>
      <c r="L105" s="30"/>
      <c r="M105" s="30"/>
      <c r="N105" s="31"/>
      <c r="O105" s="13">
        <f t="shared" si="23"/>
        <v>110</v>
      </c>
    </row>
    <row r="106" spans="1:15" x14ac:dyDescent="0.25">
      <c r="A106" s="39" t="s">
        <v>158</v>
      </c>
      <c r="B106" s="13">
        <f t="shared" si="9"/>
        <v>15</v>
      </c>
      <c r="C106" s="59">
        <v>14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/>
      <c r="N106" s="31"/>
      <c r="O106" s="13">
        <f t="shared" si="23"/>
        <v>15</v>
      </c>
    </row>
    <row r="107" spans="1:15" x14ac:dyDescent="0.25">
      <c r="A107" s="39" t="s">
        <v>159</v>
      </c>
      <c r="B107" s="13">
        <f t="shared" si="9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3"/>
        <v>0</v>
      </c>
    </row>
    <row r="108" spans="1:15" x14ac:dyDescent="0.25">
      <c r="A108" s="39" t="s">
        <v>160</v>
      </c>
      <c r="B108" s="13">
        <f t="shared" ref="B108:B139" si="27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3"/>
        <v>0</v>
      </c>
    </row>
    <row r="109" spans="1:15" x14ac:dyDescent="0.25">
      <c r="A109" s="39" t="s">
        <v>172</v>
      </c>
      <c r="B109" s="13">
        <f t="shared" si="27"/>
        <v>30</v>
      </c>
      <c r="C109" s="59">
        <v>28</v>
      </c>
      <c r="D109" s="40"/>
      <c r="E109" s="30"/>
      <c r="F109" s="30"/>
      <c r="G109" s="30"/>
      <c r="H109" s="30">
        <v>2</v>
      </c>
      <c r="I109" s="30"/>
      <c r="J109" s="30"/>
      <c r="K109" s="30"/>
      <c r="L109" s="30"/>
      <c r="M109" s="30"/>
      <c r="N109" s="31"/>
      <c r="O109" s="13">
        <f t="shared" si="23"/>
        <v>30</v>
      </c>
    </row>
    <row r="110" spans="1:15" x14ac:dyDescent="0.25">
      <c r="A110" s="39" t="s">
        <v>161</v>
      </c>
      <c r="B110" s="13">
        <f t="shared" si="27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3"/>
        <v>0</v>
      </c>
    </row>
    <row r="111" spans="1:15" x14ac:dyDescent="0.25">
      <c r="A111" s="39" t="s">
        <v>162</v>
      </c>
      <c r="B111" s="13">
        <f t="shared" si="27"/>
        <v>20</v>
      </c>
      <c r="C111" s="59">
        <v>20</v>
      </c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3"/>
        <v>20</v>
      </c>
    </row>
    <row r="112" spans="1:15" x14ac:dyDescent="0.25">
      <c r="A112" s="39" t="s">
        <v>163</v>
      </c>
      <c r="B112" s="13">
        <f t="shared" si="27"/>
        <v>25</v>
      </c>
      <c r="C112" s="59">
        <v>23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3"/>
        <v>25</v>
      </c>
    </row>
    <row r="113" spans="1:15" x14ac:dyDescent="0.25">
      <c r="A113" s="39" t="s">
        <v>164</v>
      </c>
      <c r="B113" s="13">
        <f t="shared" si="27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8">SUM(C113:N113)</f>
        <v>0</v>
      </c>
    </row>
    <row r="114" spans="1:15" x14ac:dyDescent="0.25">
      <c r="A114" s="39" t="s">
        <v>33</v>
      </c>
      <c r="B114" s="13">
        <f t="shared" si="27"/>
        <v>135</v>
      </c>
      <c r="C114" s="59">
        <v>125</v>
      </c>
      <c r="D114" s="40"/>
      <c r="E114" s="30"/>
      <c r="F114" s="30"/>
      <c r="G114" s="30"/>
      <c r="H114" s="30">
        <v>10</v>
      </c>
      <c r="I114" s="30"/>
      <c r="J114" s="30"/>
      <c r="K114" s="30"/>
      <c r="L114" s="30"/>
      <c r="M114" s="30"/>
      <c r="N114" s="31"/>
      <c r="O114" s="13">
        <f t="shared" si="28"/>
        <v>135</v>
      </c>
    </row>
    <row r="115" spans="1:15" x14ac:dyDescent="0.25">
      <c r="A115" s="39" t="s">
        <v>34</v>
      </c>
      <c r="B115" s="13">
        <f t="shared" si="27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8"/>
        <v>0</v>
      </c>
    </row>
    <row r="116" spans="1:15" x14ac:dyDescent="0.25">
      <c r="A116" s="39" t="s">
        <v>35</v>
      </c>
      <c r="B116" s="13">
        <f t="shared" si="27"/>
        <v>20</v>
      </c>
      <c r="C116" s="59">
        <v>15</v>
      </c>
      <c r="D116" s="40"/>
      <c r="E116" s="30"/>
      <c r="F116" s="30"/>
      <c r="G116" s="30"/>
      <c r="H116" s="30">
        <v>5</v>
      </c>
      <c r="I116" s="30"/>
      <c r="J116" s="30"/>
      <c r="K116" s="30"/>
      <c r="L116" s="30"/>
      <c r="M116" s="30"/>
      <c r="N116" s="31"/>
      <c r="O116" s="13">
        <f t="shared" si="28"/>
        <v>20</v>
      </c>
    </row>
    <row r="117" spans="1:15" x14ac:dyDescent="0.25">
      <c r="A117" s="39" t="s">
        <v>36</v>
      </c>
      <c r="B117" s="13">
        <f t="shared" si="27"/>
        <v>20</v>
      </c>
      <c r="C117" s="59">
        <v>15</v>
      </c>
      <c r="D117" s="40"/>
      <c r="E117" s="30"/>
      <c r="F117" s="30"/>
      <c r="G117" s="30"/>
      <c r="H117" s="30">
        <v>5</v>
      </c>
      <c r="I117" s="30"/>
      <c r="J117" s="30"/>
      <c r="K117" s="30"/>
      <c r="L117" s="30"/>
      <c r="M117" s="30"/>
      <c r="N117" s="31"/>
      <c r="O117" s="13">
        <f t="shared" si="28"/>
        <v>20</v>
      </c>
    </row>
    <row r="118" spans="1:15" x14ac:dyDescent="0.25">
      <c r="A118" s="39" t="s">
        <v>37</v>
      </c>
      <c r="B118" s="13">
        <f t="shared" si="27"/>
        <v>20</v>
      </c>
      <c r="C118" s="59">
        <v>15</v>
      </c>
      <c r="D118" s="40"/>
      <c r="E118" s="30"/>
      <c r="F118" s="30"/>
      <c r="G118" s="30"/>
      <c r="H118" s="30">
        <v>5</v>
      </c>
      <c r="I118" s="30"/>
      <c r="J118" s="30"/>
      <c r="K118" s="30"/>
      <c r="L118" s="30"/>
      <c r="M118" s="30"/>
      <c r="N118" s="31"/>
      <c r="O118" s="13">
        <f t="shared" si="28"/>
        <v>20</v>
      </c>
    </row>
    <row r="119" spans="1:15" x14ac:dyDescent="0.25">
      <c r="A119" s="39" t="s">
        <v>38</v>
      </c>
      <c r="B119" s="13">
        <f t="shared" si="27"/>
        <v>20</v>
      </c>
      <c r="C119" s="59">
        <v>15</v>
      </c>
      <c r="D119" s="40"/>
      <c r="E119" s="30"/>
      <c r="F119" s="30"/>
      <c r="G119" s="30"/>
      <c r="H119" s="30">
        <v>5</v>
      </c>
      <c r="I119" s="30"/>
      <c r="J119" s="30"/>
      <c r="K119" s="30"/>
      <c r="L119" s="30"/>
      <c r="M119" s="30"/>
      <c r="N119" s="31"/>
      <c r="O119" s="13">
        <f t="shared" si="28"/>
        <v>20</v>
      </c>
    </row>
    <row r="120" spans="1:15" x14ac:dyDescent="0.25">
      <c r="A120" s="39" t="s">
        <v>39</v>
      </c>
      <c r="B120" s="13">
        <f t="shared" si="27"/>
        <v>20</v>
      </c>
      <c r="C120" s="59">
        <v>15</v>
      </c>
      <c r="D120" s="40"/>
      <c r="E120" s="30"/>
      <c r="F120" s="30"/>
      <c r="G120" s="30"/>
      <c r="H120" s="30">
        <v>5</v>
      </c>
      <c r="I120" s="30"/>
      <c r="J120" s="30"/>
      <c r="K120" s="30"/>
      <c r="L120" s="30"/>
      <c r="M120" s="30"/>
      <c r="N120" s="31"/>
      <c r="O120" s="13">
        <f t="shared" si="28"/>
        <v>20</v>
      </c>
    </row>
    <row r="121" spans="1:15" x14ac:dyDescent="0.25">
      <c r="A121" s="39" t="s">
        <v>40</v>
      </c>
      <c r="B121" s="13">
        <f t="shared" si="27"/>
        <v>20</v>
      </c>
      <c r="C121" s="59">
        <v>15</v>
      </c>
      <c r="D121" s="40"/>
      <c r="E121" s="30"/>
      <c r="F121" s="30"/>
      <c r="G121" s="30"/>
      <c r="H121" s="30">
        <v>5</v>
      </c>
      <c r="I121" s="30"/>
      <c r="J121" s="30"/>
      <c r="K121" s="30"/>
      <c r="L121" s="30"/>
      <c r="M121" s="30"/>
      <c r="N121" s="31"/>
      <c r="O121" s="13">
        <f t="shared" si="28"/>
        <v>20</v>
      </c>
    </row>
    <row r="122" spans="1:15" x14ac:dyDescent="0.25">
      <c r="A122" s="39" t="s">
        <v>41</v>
      </c>
      <c r="B122" s="13">
        <f t="shared" si="27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8"/>
        <v>0</v>
      </c>
    </row>
    <row r="123" spans="1:15" x14ac:dyDescent="0.25">
      <c r="A123" s="39" t="s">
        <v>42</v>
      </c>
      <c r="B123" s="13">
        <f t="shared" si="27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8"/>
        <v>0</v>
      </c>
    </row>
    <row r="124" spans="1:15" x14ac:dyDescent="0.25">
      <c r="A124" s="39" t="s">
        <v>43</v>
      </c>
      <c r="B124" s="13">
        <f t="shared" si="27"/>
        <v>35</v>
      </c>
      <c r="C124" s="59">
        <v>25</v>
      </c>
      <c r="D124" s="40"/>
      <c r="E124" s="30"/>
      <c r="F124" s="30"/>
      <c r="G124" s="30"/>
      <c r="H124" s="30">
        <v>10</v>
      </c>
      <c r="I124" s="30"/>
      <c r="J124" s="30"/>
      <c r="K124" s="30"/>
      <c r="L124" s="30"/>
      <c r="M124" s="30"/>
      <c r="N124" s="31"/>
      <c r="O124" s="13">
        <f t="shared" si="28"/>
        <v>35</v>
      </c>
    </row>
    <row r="125" spans="1:15" x14ac:dyDescent="0.25">
      <c r="A125" s="39" t="s">
        <v>44</v>
      </c>
      <c r="B125" s="13">
        <f t="shared" si="27"/>
        <v>30</v>
      </c>
      <c r="C125" s="59">
        <v>20</v>
      </c>
      <c r="D125" s="40"/>
      <c r="E125" s="30"/>
      <c r="F125" s="30"/>
      <c r="G125" s="30"/>
      <c r="H125" s="30">
        <v>10</v>
      </c>
      <c r="I125" s="30"/>
      <c r="J125" s="30"/>
      <c r="K125" s="30"/>
      <c r="L125" s="30"/>
      <c r="M125" s="30"/>
      <c r="N125" s="31"/>
      <c r="O125" s="13">
        <f t="shared" si="28"/>
        <v>30</v>
      </c>
    </row>
    <row r="126" spans="1:15" x14ac:dyDescent="0.25">
      <c r="A126" s="39" t="s">
        <v>45</v>
      </c>
      <c r="B126" s="13">
        <f t="shared" si="27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8"/>
        <v>0</v>
      </c>
    </row>
    <row r="127" spans="1:15" x14ac:dyDescent="0.25">
      <c r="A127" s="39" t="s">
        <v>46</v>
      </c>
      <c r="B127" s="13">
        <f t="shared" si="27"/>
        <v>20</v>
      </c>
      <c r="C127" s="59">
        <v>15</v>
      </c>
      <c r="D127" s="40"/>
      <c r="E127" s="30"/>
      <c r="F127" s="30"/>
      <c r="G127" s="30"/>
      <c r="H127" s="30">
        <v>5</v>
      </c>
      <c r="I127" s="30"/>
      <c r="J127" s="30"/>
      <c r="K127" s="30"/>
      <c r="L127" s="30"/>
      <c r="M127" s="30"/>
      <c r="N127" s="31"/>
      <c r="O127" s="13">
        <f t="shared" si="28"/>
        <v>20</v>
      </c>
    </row>
    <row r="128" spans="1:15" x14ac:dyDescent="0.25">
      <c r="A128" s="39" t="s">
        <v>47</v>
      </c>
      <c r="B128" s="13">
        <f t="shared" si="27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8"/>
        <v>0</v>
      </c>
    </row>
    <row r="129" spans="1:15" x14ac:dyDescent="0.25">
      <c r="A129" s="39" t="s">
        <v>48</v>
      </c>
      <c r="B129" s="13">
        <f t="shared" si="27"/>
        <v>30</v>
      </c>
      <c r="C129" s="59">
        <v>20</v>
      </c>
      <c r="D129" s="40"/>
      <c r="E129" s="30"/>
      <c r="F129" s="30"/>
      <c r="G129" s="30"/>
      <c r="H129" s="30">
        <v>10</v>
      </c>
      <c r="I129" s="30"/>
      <c r="J129" s="30"/>
      <c r="K129" s="30"/>
      <c r="L129" s="30"/>
      <c r="M129" s="30"/>
      <c r="N129" s="31"/>
      <c r="O129" s="13">
        <f t="shared" si="28"/>
        <v>30</v>
      </c>
    </row>
    <row r="130" spans="1:15" ht="15.75" thickBot="1" x14ac:dyDescent="0.3">
      <c r="A130" s="42" t="s">
        <v>49</v>
      </c>
      <c r="B130" s="16">
        <f t="shared" si="27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8"/>
        <v>0</v>
      </c>
    </row>
    <row r="131" spans="1:15" ht="15" customHeight="1" x14ac:dyDescent="0.25">
      <c r="A131" s="190" t="s">
        <v>50</v>
      </c>
      <c r="B131" s="66">
        <f t="shared" si="27"/>
        <v>535</v>
      </c>
      <c r="C131" s="63">
        <f t="shared" ref="C131:N131" si="29">C132+C133</f>
        <v>478</v>
      </c>
      <c r="D131" s="63">
        <f t="shared" si="29"/>
        <v>0</v>
      </c>
      <c r="E131" s="64">
        <f t="shared" si="29"/>
        <v>0</v>
      </c>
      <c r="F131" s="64">
        <f t="shared" si="29"/>
        <v>0</v>
      </c>
      <c r="G131" s="64">
        <f t="shared" si="29"/>
        <v>0</v>
      </c>
      <c r="H131" s="64">
        <f t="shared" si="29"/>
        <v>54</v>
      </c>
      <c r="I131" s="64">
        <f t="shared" si="29"/>
        <v>0</v>
      </c>
      <c r="J131" s="64">
        <f t="shared" si="29"/>
        <v>3</v>
      </c>
      <c r="K131" s="64">
        <f t="shared" si="29"/>
        <v>0</v>
      </c>
      <c r="L131" s="64">
        <f t="shared" si="29"/>
        <v>0</v>
      </c>
      <c r="M131" s="64">
        <f t="shared" si="29"/>
        <v>0</v>
      </c>
      <c r="N131" s="65">
        <f t="shared" si="29"/>
        <v>0</v>
      </c>
      <c r="O131" s="66">
        <f t="shared" si="28"/>
        <v>535</v>
      </c>
    </row>
    <row r="132" spans="1:15" ht="15" customHeight="1" x14ac:dyDescent="0.25">
      <c r="A132" s="191" t="s">
        <v>166</v>
      </c>
      <c r="B132" s="67">
        <f t="shared" si="27"/>
        <v>300</v>
      </c>
      <c r="C132" s="68">
        <f t="shared" ref="C132:N132" si="30">C134+C135+C136+C137+C138+C139+C140+C141+C142+C143+C144+C145+C146+C147+C148+C149+C150+C151+C152+C153+C154+C155+C156</f>
        <v>280</v>
      </c>
      <c r="D132" s="68">
        <f t="shared" si="30"/>
        <v>0</v>
      </c>
      <c r="E132" s="69">
        <f t="shared" si="30"/>
        <v>0</v>
      </c>
      <c r="F132" s="69">
        <f t="shared" si="30"/>
        <v>0</v>
      </c>
      <c r="G132" s="69">
        <f t="shared" si="30"/>
        <v>0</v>
      </c>
      <c r="H132" s="69">
        <f t="shared" si="30"/>
        <v>17</v>
      </c>
      <c r="I132" s="69">
        <f t="shared" si="30"/>
        <v>0</v>
      </c>
      <c r="J132" s="69">
        <f t="shared" si="30"/>
        <v>3</v>
      </c>
      <c r="K132" s="69">
        <f t="shared" si="30"/>
        <v>0</v>
      </c>
      <c r="L132" s="69">
        <f t="shared" si="30"/>
        <v>0</v>
      </c>
      <c r="M132" s="69">
        <f t="shared" si="30"/>
        <v>0</v>
      </c>
      <c r="N132" s="70">
        <f t="shared" si="30"/>
        <v>0</v>
      </c>
      <c r="O132" s="67">
        <f t="shared" si="28"/>
        <v>300</v>
      </c>
    </row>
    <row r="133" spans="1:15" ht="15.75" customHeight="1" thickBot="1" x14ac:dyDescent="0.3">
      <c r="A133" s="192" t="s">
        <v>169</v>
      </c>
      <c r="B133" s="71">
        <f t="shared" si="27"/>
        <v>235</v>
      </c>
      <c r="C133" s="72">
        <f t="shared" ref="C133:N133" si="31">C157+C158+C159+C160+C161+C162+C163+C164+C165</f>
        <v>198</v>
      </c>
      <c r="D133" s="72">
        <f t="shared" si="31"/>
        <v>0</v>
      </c>
      <c r="E133" s="72">
        <f t="shared" si="31"/>
        <v>0</v>
      </c>
      <c r="F133" s="72">
        <f t="shared" si="31"/>
        <v>0</v>
      </c>
      <c r="G133" s="72">
        <f t="shared" si="31"/>
        <v>0</v>
      </c>
      <c r="H133" s="72">
        <f t="shared" si="31"/>
        <v>37</v>
      </c>
      <c r="I133" s="72">
        <f t="shared" si="31"/>
        <v>0</v>
      </c>
      <c r="J133" s="72">
        <f t="shared" si="31"/>
        <v>0</v>
      </c>
      <c r="K133" s="72">
        <f t="shared" si="31"/>
        <v>0</v>
      </c>
      <c r="L133" s="72">
        <f t="shared" si="31"/>
        <v>0</v>
      </c>
      <c r="M133" s="72">
        <f t="shared" si="31"/>
        <v>0</v>
      </c>
      <c r="N133" s="72">
        <f t="shared" si="31"/>
        <v>0</v>
      </c>
      <c r="O133" s="71">
        <f t="shared" si="28"/>
        <v>235</v>
      </c>
    </row>
    <row r="134" spans="1:15" x14ac:dyDescent="0.25">
      <c r="A134" s="38" t="s">
        <v>51</v>
      </c>
      <c r="B134" s="8">
        <f t="shared" si="27"/>
        <v>15</v>
      </c>
      <c r="C134" s="58">
        <v>13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/>
      <c r="N134" s="29"/>
      <c r="O134" s="8">
        <f t="shared" si="28"/>
        <v>15</v>
      </c>
    </row>
    <row r="135" spans="1:15" x14ac:dyDescent="0.25">
      <c r="A135" s="39" t="s">
        <v>52</v>
      </c>
      <c r="B135" s="13">
        <f t="shared" si="27"/>
        <v>30</v>
      </c>
      <c r="C135" s="59">
        <v>29</v>
      </c>
      <c r="D135" s="40"/>
      <c r="E135" s="30"/>
      <c r="F135" s="30"/>
      <c r="G135" s="30"/>
      <c r="H135" s="30">
        <v>1</v>
      </c>
      <c r="I135" s="30"/>
      <c r="J135" s="30"/>
      <c r="K135" s="30"/>
      <c r="L135" s="30"/>
      <c r="M135" s="30"/>
      <c r="N135" s="31"/>
      <c r="O135" s="13">
        <f t="shared" si="28"/>
        <v>30</v>
      </c>
    </row>
    <row r="136" spans="1:15" x14ac:dyDescent="0.25">
      <c r="A136" s="39" t="s">
        <v>53</v>
      </c>
      <c r="B136" s="13">
        <f t="shared" si="27"/>
        <v>15</v>
      </c>
      <c r="C136" s="59">
        <v>14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8"/>
        <v>15</v>
      </c>
    </row>
    <row r="137" spans="1:15" x14ac:dyDescent="0.25">
      <c r="A137" s="39" t="s">
        <v>54</v>
      </c>
      <c r="B137" s="13">
        <f t="shared" si="27"/>
        <v>15</v>
      </c>
      <c r="C137" s="59">
        <v>14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8"/>
        <v>15</v>
      </c>
    </row>
    <row r="138" spans="1:15" x14ac:dyDescent="0.25">
      <c r="A138" s="39" t="s">
        <v>55</v>
      </c>
      <c r="B138" s="13">
        <f t="shared" si="27"/>
        <v>15</v>
      </c>
      <c r="C138" s="59">
        <v>14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8"/>
        <v>15</v>
      </c>
    </row>
    <row r="139" spans="1:15" x14ac:dyDescent="0.25">
      <c r="A139" s="39" t="s">
        <v>56</v>
      </c>
      <c r="B139" s="13">
        <f t="shared" si="27"/>
        <v>15</v>
      </c>
      <c r="C139" s="59">
        <v>14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8"/>
        <v>15</v>
      </c>
    </row>
    <row r="140" spans="1:15" x14ac:dyDescent="0.25">
      <c r="A140" s="39" t="s">
        <v>57</v>
      </c>
      <c r="B140" s="13">
        <f t="shared" ref="B140:B171" si="32">SUM(C140:N140)</f>
        <v>15</v>
      </c>
      <c r="C140" s="59">
        <v>14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8"/>
        <v>15</v>
      </c>
    </row>
    <row r="141" spans="1:15" x14ac:dyDescent="0.25">
      <c r="A141" s="39" t="s">
        <v>58</v>
      </c>
      <c r="B141" s="13">
        <f t="shared" si="32"/>
        <v>0</v>
      </c>
      <c r="C141" s="59"/>
      <c r="D141" s="40"/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13">
        <f t="shared" si="28"/>
        <v>0</v>
      </c>
    </row>
    <row r="142" spans="1:15" x14ac:dyDescent="0.25">
      <c r="A142" s="39" t="s">
        <v>59</v>
      </c>
      <c r="B142" s="13">
        <f t="shared" si="32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8"/>
        <v>0</v>
      </c>
    </row>
    <row r="143" spans="1:15" x14ac:dyDescent="0.25">
      <c r="A143" s="39" t="s">
        <v>60</v>
      </c>
      <c r="B143" s="13">
        <f t="shared" si="32"/>
        <v>0</v>
      </c>
      <c r="C143" s="59"/>
      <c r="D143" s="40"/>
      <c r="E143" s="30"/>
      <c r="F143" s="30"/>
      <c r="G143" s="30"/>
      <c r="H143" s="30"/>
      <c r="I143" s="30"/>
      <c r="J143" s="30"/>
      <c r="K143" s="30"/>
      <c r="L143" s="30"/>
      <c r="M143" s="30"/>
      <c r="N143" s="31"/>
      <c r="O143" s="13">
        <f t="shared" si="28"/>
        <v>0</v>
      </c>
    </row>
    <row r="144" spans="1:15" x14ac:dyDescent="0.25">
      <c r="A144" s="39" t="s">
        <v>61</v>
      </c>
      <c r="B144" s="13">
        <f t="shared" si="32"/>
        <v>0</v>
      </c>
      <c r="C144" s="59"/>
      <c r="D144" s="40"/>
      <c r="E144" s="30"/>
      <c r="F144" s="30"/>
      <c r="G144" s="30"/>
      <c r="H144" s="30"/>
      <c r="I144" s="30"/>
      <c r="J144" s="30"/>
      <c r="K144" s="30"/>
      <c r="L144" s="30"/>
      <c r="M144" s="30"/>
      <c r="N144" s="31"/>
      <c r="O144" s="13">
        <f t="shared" si="28"/>
        <v>0</v>
      </c>
    </row>
    <row r="145" spans="1:15" x14ac:dyDescent="0.25">
      <c r="A145" s="39" t="s">
        <v>62</v>
      </c>
      <c r="B145" s="13">
        <f t="shared" si="32"/>
        <v>15</v>
      </c>
      <c r="C145" s="59">
        <v>14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8"/>
        <v>15</v>
      </c>
    </row>
    <row r="146" spans="1:15" x14ac:dyDescent="0.25">
      <c r="A146" s="39" t="s">
        <v>63</v>
      </c>
      <c r="B146" s="13">
        <f t="shared" si="32"/>
        <v>15</v>
      </c>
      <c r="C146" s="59">
        <v>14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8"/>
        <v>15</v>
      </c>
    </row>
    <row r="147" spans="1:15" x14ac:dyDescent="0.25">
      <c r="A147" s="39" t="s">
        <v>64</v>
      </c>
      <c r="B147" s="13">
        <f t="shared" si="32"/>
        <v>30</v>
      </c>
      <c r="C147" s="205">
        <v>29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28"/>
        <v>30</v>
      </c>
    </row>
    <row r="148" spans="1:15" x14ac:dyDescent="0.25">
      <c r="A148" s="39" t="s">
        <v>65</v>
      </c>
      <c r="B148" s="13">
        <f t="shared" si="32"/>
        <v>15</v>
      </c>
      <c r="C148" s="59">
        <v>13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8"/>
        <v>15</v>
      </c>
    </row>
    <row r="149" spans="1:15" x14ac:dyDescent="0.25">
      <c r="A149" s="39" t="s">
        <v>66</v>
      </c>
      <c r="B149" s="13">
        <f t="shared" si="32"/>
        <v>15</v>
      </c>
      <c r="C149" s="59">
        <v>13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8"/>
        <v>15</v>
      </c>
    </row>
    <row r="150" spans="1:15" x14ac:dyDescent="0.25">
      <c r="A150" s="39" t="s">
        <v>67</v>
      </c>
      <c r="B150" s="13">
        <f t="shared" si="32"/>
        <v>15</v>
      </c>
      <c r="C150" s="59">
        <v>14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8"/>
        <v>15</v>
      </c>
    </row>
    <row r="151" spans="1:15" x14ac:dyDescent="0.25">
      <c r="A151" s="39" t="s">
        <v>171</v>
      </c>
      <c r="B151" s="13">
        <f t="shared" si="32"/>
        <v>20</v>
      </c>
      <c r="C151" s="59">
        <v>19</v>
      </c>
      <c r="D151" s="40"/>
      <c r="E151" s="30"/>
      <c r="F151" s="30"/>
      <c r="G151" s="30"/>
      <c r="H151" s="30">
        <v>1</v>
      </c>
      <c r="I151" s="30"/>
      <c r="J151" s="30"/>
      <c r="K151" s="30"/>
      <c r="L151" s="30"/>
      <c r="M151" s="30"/>
      <c r="N151" s="31"/>
      <c r="O151" s="13">
        <f t="shared" si="28"/>
        <v>20</v>
      </c>
    </row>
    <row r="152" spans="1:15" x14ac:dyDescent="0.25">
      <c r="A152" s="39" t="s">
        <v>68</v>
      </c>
      <c r="B152" s="13">
        <f t="shared" si="32"/>
        <v>20</v>
      </c>
      <c r="C152" s="59">
        <v>19</v>
      </c>
      <c r="D152" s="40"/>
      <c r="E152" s="30"/>
      <c r="F152" s="30"/>
      <c r="G152" s="30"/>
      <c r="H152" s="30">
        <v>1</v>
      </c>
      <c r="I152" s="30"/>
      <c r="J152" s="30"/>
      <c r="K152" s="30"/>
      <c r="L152" s="30"/>
      <c r="M152" s="30"/>
      <c r="N152" s="31"/>
      <c r="O152" s="13">
        <f t="shared" si="28"/>
        <v>20</v>
      </c>
    </row>
    <row r="153" spans="1:15" x14ac:dyDescent="0.25">
      <c r="A153" s="39" t="s">
        <v>69</v>
      </c>
      <c r="B153" s="13">
        <f t="shared" si="32"/>
        <v>20</v>
      </c>
      <c r="C153" s="59">
        <v>19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8"/>
        <v>20</v>
      </c>
    </row>
    <row r="154" spans="1:15" x14ac:dyDescent="0.25">
      <c r="A154" s="39" t="s">
        <v>70</v>
      </c>
      <c r="B154" s="13">
        <f t="shared" si="32"/>
        <v>15</v>
      </c>
      <c r="C154" s="59">
        <v>14</v>
      </c>
      <c r="D154" s="40"/>
      <c r="E154" s="30"/>
      <c r="F154" s="30"/>
      <c r="G154" s="30"/>
      <c r="H154" s="30">
        <v>1</v>
      </c>
      <c r="I154" s="30"/>
      <c r="J154" s="30"/>
      <c r="K154" s="30"/>
      <c r="L154" s="30"/>
      <c r="M154" s="30"/>
      <c r="N154" s="31"/>
      <c r="O154" s="13">
        <f t="shared" si="28"/>
        <v>15</v>
      </c>
    </row>
    <row r="155" spans="1:15" x14ac:dyDescent="0.25">
      <c r="A155" s="39" t="s">
        <v>71</v>
      </c>
      <c r="B155" s="13">
        <f t="shared" si="32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8"/>
        <v>0</v>
      </c>
    </row>
    <row r="156" spans="1:15" x14ac:dyDescent="0.25">
      <c r="A156" s="39" t="s">
        <v>72</v>
      </c>
      <c r="B156" s="13">
        <f t="shared" si="32"/>
        <v>0</v>
      </c>
      <c r="C156" s="59"/>
      <c r="D156" s="40"/>
      <c r="E156" s="30"/>
      <c r="F156" s="30"/>
      <c r="G156" s="30"/>
      <c r="H156" s="30"/>
      <c r="I156" s="30"/>
      <c r="J156" s="30"/>
      <c r="K156" s="30"/>
      <c r="L156" s="30"/>
      <c r="M156" s="30"/>
      <c r="N156" s="31"/>
      <c r="O156" s="13">
        <f t="shared" si="28"/>
        <v>0</v>
      </c>
    </row>
    <row r="157" spans="1:15" x14ac:dyDescent="0.25">
      <c r="A157" s="39" t="s">
        <v>73</v>
      </c>
      <c r="B157" s="13">
        <f t="shared" si="32"/>
        <v>35</v>
      </c>
      <c r="C157" s="59">
        <v>30</v>
      </c>
      <c r="D157" s="40"/>
      <c r="E157" s="30"/>
      <c r="F157" s="30"/>
      <c r="G157" s="30"/>
      <c r="H157" s="30">
        <v>5</v>
      </c>
      <c r="I157" s="30"/>
      <c r="J157" s="30"/>
      <c r="K157" s="30"/>
      <c r="L157" s="30"/>
      <c r="M157" s="30"/>
      <c r="N157" s="31"/>
      <c r="O157" s="13">
        <f t="shared" si="28"/>
        <v>35</v>
      </c>
    </row>
    <row r="158" spans="1:15" x14ac:dyDescent="0.25">
      <c r="A158" s="39" t="s">
        <v>74</v>
      </c>
      <c r="B158" s="13">
        <f t="shared" si="32"/>
        <v>15</v>
      </c>
      <c r="C158" s="59">
        <v>14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8"/>
        <v>15</v>
      </c>
    </row>
    <row r="159" spans="1:15" x14ac:dyDescent="0.25">
      <c r="A159" s="39" t="s">
        <v>75</v>
      </c>
      <c r="B159" s="13">
        <f t="shared" si="32"/>
        <v>30</v>
      </c>
      <c r="C159" s="59">
        <v>25</v>
      </c>
      <c r="D159" s="40"/>
      <c r="E159" s="30"/>
      <c r="F159" s="30"/>
      <c r="G159" s="30"/>
      <c r="H159" s="30">
        <v>5</v>
      </c>
      <c r="I159" s="30"/>
      <c r="J159" s="30"/>
      <c r="K159" s="30"/>
      <c r="L159" s="30"/>
      <c r="M159" s="30"/>
      <c r="N159" s="31"/>
      <c r="O159" s="13">
        <f t="shared" si="28"/>
        <v>30</v>
      </c>
    </row>
    <row r="160" spans="1:15" x14ac:dyDescent="0.25">
      <c r="A160" s="39" t="s">
        <v>76</v>
      </c>
      <c r="B160" s="13">
        <f t="shared" si="32"/>
        <v>20</v>
      </c>
      <c r="C160" s="59">
        <v>19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8"/>
        <v>20</v>
      </c>
    </row>
    <row r="161" spans="1:15" x14ac:dyDescent="0.25">
      <c r="A161" s="39" t="s">
        <v>77</v>
      </c>
      <c r="B161" s="13">
        <f t="shared" si="32"/>
        <v>30</v>
      </c>
      <c r="C161" s="59">
        <v>25</v>
      </c>
      <c r="D161" s="40"/>
      <c r="E161" s="30"/>
      <c r="F161" s="30"/>
      <c r="G161" s="30"/>
      <c r="H161" s="30">
        <v>5</v>
      </c>
      <c r="I161" s="30"/>
      <c r="J161" s="30"/>
      <c r="K161" s="30"/>
      <c r="L161" s="30"/>
      <c r="M161" s="30"/>
      <c r="N161" s="31"/>
      <c r="O161" s="13">
        <f t="shared" si="28"/>
        <v>30</v>
      </c>
    </row>
    <row r="162" spans="1:15" x14ac:dyDescent="0.25">
      <c r="A162" s="45" t="s">
        <v>78</v>
      </c>
      <c r="B162" s="13">
        <f t="shared" si="32"/>
        <v>40</v>
      </c>
      <c r="C162" s="59">
        <v>30</v>
      </c>
      <c r="D162" s="40"/>
      <c r="E162" s="30"/>
      <c r="F162" s="30"/>
      <c r="G162" s="30"/>
      <c r="H162" s="30">
        <v>10</v>
      </c>
      <c r="I162" s="30"/>
      <c r="J162" s="30"/>
      <c r="K162" s="30"/>
      <c r="L162" s="30"/>
      <c r="M162" s="30"/>
      <c r="N162" s="31"/>
      <c r="O162" s="13">
        <f t="shared" si="28"/>
        <v>40</v>
      </c>
    </row>
    <row r="163" spans="1:15" x14ac:dyDescent="0.25">
      <c r="A163" s="45" t="s">
        <v>79</v>
      </c>
      <c r="B163" s="13">
        <f t="shared" si="32"/>
        <v>35</v>
      </c>
      <c r="C163" s="59">
        <v>30</v>
      </c>
      <c r="D163" s="40"/>
      <c r="E163" s="30"/>
      <c r="F163" s="30"/>
      <c r="G163" s="30"/>
      <c r="H163" s="30">
        <v>5</v>
      </c>
      <c r="I163" s="30"/>
      <c r="J163" s="30"/>
      <c r="K163" s="30"/>
      <c r="L163" s="30"/>
      <c r="M163" s="30"/>
      <c r="N163" s="31"/>
      <c r="O163" s="13">
        <f t="shared" si="28"/>
        <v>35</v>
      </c>
    </row>
    <row r="164" spans="1:15" x14ac:dyDescent="0.25">
      <c r="A164" s="45" t="s">
        <v>80</v>
      </c>
      <c r="B164" s="13">
        <f t="shared" si="32"/>
        <v>30</v>
      </c>
      <c r="C164" s="59">
        <v>25</v>
      </c>
      <c r="D164" s="40"/>
      <c r="E164" s="30"/>
      <c r="F164" s="30"/>
      <c r="G164" s="30"/>
      <c r="H164" s="30">
        <v>5</v>
      </c>
      <c r="I164" s="30"/>
      <c r="J164" s="30"/>
      <c r="K164" s="30"/>
      <c r="L164" s="30"/>
      <c r="M164" s="30"/>
      <c r="N164" s="31"/>
      <c r="O164" s="13">
        <f t="shared" si="28"/>
        <v>30</v>
      </c>
    </row>
    <row r="165" spans="1:15" ht="15.75" thickBot="1" x14ac:dyDescent="0.3">
      <c r="A165" s="46" t="s">
        <v>81</v>
      </c>
      <c r="B165" s="16">
        <f t="shared" si="32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8"/>
        <v>0</v>
      </c>
    </row>
    <row r="166" spans="1:15" ht="15.75" customHeight="1" thickBot="1" x14ac:dyDescent="0.3">
      <c r="A166" s="189" t="s">
        <v>82</v>
      </c>
      <c r="B166" s="66">
        <f t="shared" si="32"/>
        <v>7</v>
      </c>
      <c r="C166" s="63">
        <f t="shared" ref="C166:N166" si="33">C167+C168+C169+C170+C171+C172</f>
        <v>7</v>
      </c>
      <c r="D166" s="63">
        <f t="shared" si="33"/>
        <v>0</v>
      </c>
      <c r="E166" s="64">
        <f t="shared" si="33"/>
        <v>0</v>
      </c>
      <c r="F166" s="64">
        <f t="shared" si="33"/>
        <v>0</v>
      </c>
      <c r="G166" s="64">
        <f t="shared" si="33"/>
        <v>0</v>
      </c>
      <c r="H166" s="64">
        <f t="shared" si="33"/>
        <v>0</v>
      </c>
      <c r="I166" s="64">
        <f t="shared" si="33"/>
        <v>0</v>
      </c>
      <c r="J166" s="64">
        <f t="shared" si="33"/>
        <v>0</v>
      </c>
      <c r="K166" s="64">
        <f t="shared" si="33"/>
        <v>0</v>
      </c>
      <c r="L166" s="64">
        <f t="shared" si="33"/>
        <v>0</v>
      </c>
      <c r="M166" s="64">
        <f t="shared" si="33"/>
        <v>0</v>
      </c>
      <c r="N166" s="65">
        <f t="shared" si="33"/>
        <v>0</v>
      </c>
      <c r="O166" s="66">
        <f>SUM(C166:N166)</f>
        <v>7</v>
      </c>
    </row>
    <row r="167" spans="1:15" x14ac:dyDescent="0.25">
      <c r="A167" s="38" t="s">
        <v>83</v>
      </c>
      <c r="B167" s="8">
        <f t="shared" si="32"/>
        <v>2</v>
      </c>
      <c r="C167" s="58">
        <v>2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2</v>
      </c>
    </row>
    <row r="168" spans="1:15" x14ac:dyDescent="0.25">
      <c r="A168" s="39" t="s">
        <v>84</v>
      </c>
      <c r="B168" s="13">
        <f t="shared" si="32"/>
        <v>1</v>
      </c>
      <c r="C168" s="59">
        <v>1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4">SUM(C168:N168)</f>
        <v>1</v>
      </c>
    </row>
    <row r="169" spans="1:15" x14ac:dyDescent="0.25">
      <c r="A169" s="39" t="s">
        <v>85</v>
      </c>
      <c r="B169" s="13">
        <f t="shared" si="32"/>
        <v>2</v>
      </c>
      <c r="C169" s="59">
        <v>2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4"/>
        <v>2</v>
      </c>
    </row>
    <row r="170" spans="1:15" x14ac:dyDescent="0.25">
      <c r="A170" s="39" t="s">
        <v>103</v>
      </c>
      <c r="B170" s="13">
        <f t="shared" si="32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4"/>
        <v>0</v>
      </c>
    </row>
    <row r="171" spans="1:15" x14ac:dyDescent="0.25">
      <c r="A171" s="39" t="s">
        <v>86</v>
      </c>
      <c r="B171" s="13">
        <f t="shared" si="32"/>
        <v>0</v>
      </c>
      <c r="C171" s="59"/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4"/>
        <v>0</v>
      </c>
    </row>
    <row r="172" spans="1:15" ht="15.75" thickBot="1" x14ac:dyDescent="0.3">
      <c r="A172" s="42" t="s">
        <v>104</v>
      </c>
      <c r="B172" s="16">
        <f>SUM(C172:N172)</f>
        <v>2</v>
      </c>
      <c r="C172" s="60">
        <v>2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4"/>
        <v>2</v>
      </c>
    </row>
    <row r="173" spans="1:15" x14ac:dyDescent="0.25">
      <c r="A173" s="47" t="s">
        <v>165</v>
      </c>
      <c r="B173" s="66">
        <f>SUM(C173:N173)</f>
        <v>50</v>
      </c>
      <c r="C173" s="77">
        <v>41</v>
      </c>
      <c r="D173" s="63">
        <v>1</v>
      </c>
      <c r="E173" s="64">
        <v>3</v>
      </c>
      <c r="F173" s="64"/>
      <c r="G173" s="64"/>
      <c r="H173" s="64">
        <v>5</v>
      </c>
      <c r="I173" s="64"/>
      <c r="J173" s="64"/>
      <c r="K173" s="64"/>
      <c r="L173" s="64"/>
      <c r="M173" s="64"/>
      <c r="N173" s="65"/>
      <c r="O173" s="66">
        <f t="shared" si="34"/>
        <v>50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4</v>
      </c>
      <c r="D174" s="72"/>
      <c r="E174" s="73">
        <v>10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4"/>
        <v>15</v>
      </c>
    </row>
    <row r="175" spans="1:15" ht="15.75" thickBot="1" x14ac:dyDescent="0.3">
      <c r="A175" s="36" t="s">
        <v>88</v>
      </c>
      <c r="B175" s="66">
        <f>SUM(C175:N175)</f>
        <v>69</v>
      </c>
      <c r="C175" s="77">
        <v>62</v>
      </c>
      <c r="D175" s="63"/>
      <c r="E175" s="64">
        <v>3</v>
      </c>
      <c r="F175" s="64"/>
      <c r="G175" s="64"/>
      <c r="H175" s="64"/>
      <c r="I175" s="64"/>
      <c r="J175" s="64"/>
      <c r="K175" s="64">
        <v>4</v>
      </c>
      <c r="L175" s="64"/>
      <c r="M175" s="64"/>
      <c r="N175" s="65"/>
      <c r="O175" s="66">
        <f t="shared" si="34"/>
        <v>69</v>
      </c>
    </row>
    <row r="176" spans="1:15" ht="15.75" thickBot="1" x14ac:dyDescent="0.3">
      <c r="A176" s="49" t="s">
        <v>89</v>
      </c>
      <c r="B176" s="79">
        <f>SUM(C176:N176)</f>
        <v>58</v>
      </c>
      <c r="C176" s="79">
        <v>14</v>
      </c>
      <c r="D176" s="80"/>
      <c r="E176" s="81"/>
      <c r="F176" s="81"/>
      <c r="G176" s="81"/>
      <c r="H176" s="81"/>
      <c r="I176" s="81"/>
      <c r="J176" s="85">
        <v>44</v>
      </c>
      <c r="K176" s="81"/>
      <c r="L176" s="81"/>
      <c r="M176" s="81"/>
      <c r="N176" s="82"/>
      <c r="O176" s="62">
        <f t="shared" si="34"/>
        <v>58</v>
      </c>
    </row>
  </sheetData>
  <mergeCells count="4">
    <mergeCell ref="A1:O1"/>
    <mergeCell ref="B2:B3"/>
    <mergeCell ref="C2:O2"/>
    <mergeCell ref="A2:A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67" activePane="bottomLeft" state="frozen"/>
      <selection pane="bottomLeft" activeCell="C34" sqref="C34:H34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186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9876</v>
      </c>
      <c r="C4" s="11">
        <f t="shared" ref="C4:N4" si="1">C5+C6</f>
        <v>8104</v>
      </c>
      <c r="D4" s="11">
        <f t="shared" si="1"/>
        <v>109</v>
      </c>
      <c r="E4" s="10">
        <f t="shared" si="1"/>
        <v>43</v>
      </c>
      <c r="F4" s="10">
        <f t="shared" si="1"/>
        <v>34</v>
      </c>
      <c r="G4" s="10">
        <f t="shared" si="1"/>
        <v>150</v>
      </c>
      <c r="H4" s="10">
        <f t="shared" si="1"/>
        <v>818</v>
      </c>
      <c r="I4" s="10">
        <f t="shared" si="1"/>
        <v>432</v>
      </c>
      <c r="J4" s="10">
        <f t="shared" si="1"/>
        <v>165</v>
      </c>
      <c r="K4" s="10">
        <f t="shared" si="1"/>
        <v>15</v>
      </c>
      <c r="L4" s="10">
        <f t="shared" si="1"/>
        <v>2</v>
      </c>
      <c r="M4" s="10">
        <f t="shared" si="1"/>
        <v>4</v>
      </c>
      <c r="N4" s="12">
        <f t="shared" si="1"/>
        <v>0</v>
      </c>
      <c r="O4" s="8">
        <f t="shared" ref="O4:O39" si="2">SUM(C4:N4)</f>
        <v>9876</v>
      </c>
    </row>
    <row r="5" spans="1:15" ht="15" customHeight="1" x14ac:dyDescent="0.25">
      <c r="A5" s="194" t="s">
        <v>2</v>
      </c>
      <c r="B5" s="13">
        <f t="shared" si="0"/>
        <v>7210</v>
      </c>
      <c r="C5" s="15">
        <f t="shared" ref="C5:N5" si="3">C8+C41+C56+C66+C78+C99+C101+C132+C166+C173+C175+C176</f>
        <v>5822</v>
      </c>
      <c r="D5" s="15">
        <f t="shared" si="3"/>
        <v>105</v>
      </c>
      <c r="E5" s="15">
        <f t="shared" si="3"/>
        <v>34</v>
      </c>
      <c r="F5" s="15">
        <f t="shared" si="3"/>
        <v>30</v>
      </c>
      <c r="G5" s="15">
        <f t="shared" si="3"/>
        <v>150</v>
      </c>
      <c r="H5" s="15">
        <f t="shared" si="3"/>
        <v>451</v>
      </c>
      <c r="I5" s="15">
        <f t="shared" si="3"/>
        <v>432</v>
      </c>
      <c r="J5" s="15">
        <f t="shared" si="3"/>
        <v>165</v>
      </c>
      <c r="K5" s="15">
        <f t="shared" si="3"/>
        <v>15</v>
      </c>
      <c r="L5" s="15">
        <f t="shared" si="3"/>
        <v>2</v>
      </c>
      <c r="M5" s="15">
        <f t="shared" si="3"/>
        <v>4</v>
      </c>
      <c r="N5" s="15">
        <f t="shared" si="3"/>
        <v>0</v>
      </c>
      <c r="O5" s="13">
        <f t="shared" si="2"/>
        <v>7210</v>
      </c>
    </row>
    <row r="6" spans="1:15" ht="15.75" customHeight="1" thickBot="1" x14ac:dyDescent="0.3">
      <c r="A6" s="195" t="s">
        <v>3</v>
      </c>
      <c r="B6" s="16">
        <f t="shared" si="0"/>
        <v>2666</v>
      </c>
      <c r="C6" s="18">
        <f t="shared" ref="C6:N6" si="4">C9+C57+C67+C79+C102+C133+C174</f>
        <v>2282</v>
      </c>
      <c r="D6" s="18">
        <f t="shared" si="4"/>
        <v>4</v>
      </c>
      <c r="E6" s="18">
        <f t="shared" si="4"/>
        <v>9</v>
      </c>
      <c r="F6" s="18">
        <f t="shared" si="4"/>
        <v>4</v>
      </c>
      <c r="G6" s="18">
        <f t="shared" si="4"/>
        <v>0</v>
      </c>
      <c r="H6" s="18">
        <f t="shared" si="4"/>
        <v>367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2666</v>
      </c>
    </row>
    <row r="7" spans="1:15" ht="15" customHeight="1" x14ac:dyDescent="0.25">
      <c r="A7" s="190" t="s">
        <v>4</v>
      </c>
      <c r="B7" s="19">
        <f t="shared" si="0"/>
        <v>1635</v>
      </c>
      <c r="C7" s="21">
        <f t="shared" ref="C7:N7" si="5">C8+C9</f>
        <v>1467</v>
      </c>
      <c r="D7" s="21">
        <f t="shared" si="5"/>
        <v>27</v>
      </c>
      <c r="E7" s="20">
        <f t="shared" si="5"/>
        <v>6</v>
      </c>
      <c r="F7" s="20">
        <f t="shared" si="5"/>
        <v>7</v>
      </c>
      <c r="G7" s="20">
        <f t="shared" si="5"/>
        <v>0</v>
      </c>
      <c r="H7" s="20">
        <f t="shared" si="5"/>
        <v>45</v>
      </c>
      <c r="I7" s="20">
        <f t="shared" si="5"/>
        <v>45</v>
      </c>
      <c r="J7" s="20">
        <f t="shared" si="5"/>
        <v>38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1635</v>
      </c>
    </row>
    <row r="8" spans="1:15" ht="15" customHeight="1" x14ac:dyDescent="0.25">
      <c r="A8" s="191" t="s">
        <v>166</v>
      </c>
      <c r="B8" s="23">
        <f t="shared" si="0"/>
        <v>1493</v>
      </c>
      <c r="C8" s="25">
        <f t="shared" ref="C8:N8" si="6">C10+C11+C12+C13+C14+C15+C16+C17+C18+C19+C20+C21+C22+C23+C24+C25+C26+C27+C28+C29+C30</f>
        <v>1331</v>
      </c>
      <c r="D8" s="25">
        <f t="shared" si="6"/>
        <v>27</v>
      </c>
      <c r="E8" s="24">
        <f t="shared" si="6"/>
        <v>6</v>
      </c>
      <c r="F8" s="24">
        <f t="shared" si="6"/>
        <v>7</v>
      </c>
      <c r="G8" s="24">
        <f t="shared" si="6"/>
        <v>0</v>
      </c>
      <c r="H8" s="24">
        <f t="shared" si="6"/>
        <v>39</v>
      </c>
      <c r="I8" s="24">
        <f t="shared" si="6"/>
        <v>45</v>
      </c>
      <c r="J8" s="24">
        <f t="shared" si="6"/>
        <v>38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1493</v>
      </c>
    </row>
    <row r="9" spans="1:15" ht="15.75" customHeight="1" thickBot="1" x14ac:dyDescent="0.3">
      <c r="A9" s="192" t="s">
        <v>167</v>
      </c>
      <c r="B9" s="27">
        <f t="shared" si="0"/>
        <v>142</v>
      </c>
      <c r="C9" s="44">
        <f>C31+C32+C33+C34+C35+C36+C37+C38+C39+C40</f>
        <v>136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6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142</v>
      </c>
    </row>
    <row r="10" spans="1:15" x14ac:dyDescent="0.25">
      <c r="A10" s="38" t="s">
        <v>113</v>
      </c>
      <c r="B10" s="8">
        <f t="shared" si="0"/>
        <v>15</v>
      </c>
      <c r="C10" s="58">
        <v>14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15</v>
      </c>
    </row>
    <row r="11" spans="1:15" x14ac:dyDescent="0.25">
      <c r="A11" s="39" t="s">
        <v>112</v>
      </c>
      <c r="B11" s="13">
        <f t="shared" si="0"/>
        <v>5</v>
      </c>
      <c r="C11" s="59">
        <v>4</v>
      </c>
      <c r="D11" s="40"/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5</v>
      </c>
    </row>
    <row r="12" spans="1:15" x14ac:dyDescent="0.25">
      <c r="A12" s="39" t="s">
        <v>114</v>
      </c>
      <c r="B12" s="13">
        <f t="shared" si="0"/>
        <v>27</v>
      </c>
      <c r="C12" s="59">
        <v>24</v>
      </c>
      <c r="D12" s="40">
        <v>1</v>
      </c>
      <c r="E12" s="30"/>
      <c r="F12" s="30"/>
      <c r="G12" s="30"/>
      <c r="H12" s="30">
        <v>2</v>
      </c>
      <c r="I12" s="30"/>
      <c r="J12" s="30"/>
      <c r="K12" s="30"/>
      <c r="L12" s="30"/>
      <c r="M12" s="30"/>
      <c r="N12" s="31"/>
      <c r="O12" s="13">
        <f t="shared" si="2"/>
        <v>27</v>
      </c>
    </row>
    <row r="13" spans="1:15" x14ac:dyDescent="0.25">
      <c r="A13" s="39" t="s">
        <v>115</v>
      </c>
      <c r="B13" s="13">
        <f t="shared" si="0"/>
        <v>69</v>
      </c>
      <c r="C13" s="59">
        <v>59</v>
      </c>
      <c r="D13" s="40">
        <v>3</v>
      </c>
      <c r="E13" s="30">
        <v>1</v>
      </c>
      <c r="F13" s="30"/>
      <c r="G13" s="30"/>
      <c r="H13" s="30">
        <v>2</v>
      </c>
      <c r="I13" s="30">
        <v>2</v>
      </c>
      <c r="J13" s="30">
        <v>2</v>
      </c>
      <c r="K13" s="30"/>
      <c r="L13" s="30"/>
      <c r="M13" s="30"/>
      <c r="N13" s="31"/>
      <c r="O13" s="13">
        <f t="shared" si="2"/>
        <v>69</v>
      </c>
    </row>
    <row r="14" spans="1:15" x14ac:dyDescent="0.25">
      <c r="A14" s="39" t="s">
        <v>116</v>
      </c>
      <c r="B14" s="13">
        <f t="shared" si="0"/>
        <v>123</v>
      </c>
      <c r="C14" s="59">
        <v>115</v>
      </c>
      <c r="D14" s="40">
        <v>2</v>
      </c>
      <c r="E14" s="30"/>
      <c r="F14" s="30"/>
      <c r="G14" s="30"/>
      <c r="H14" s="30">
        <v>2</v>
      </c>
      <c r="I14" s="30">
        <v>2</v>
      </c>
      <c r="J14" s="30">
        <v>2</v>
      </c>
      <c r="K14" s="30"/>
      <c r="L14" s="30"/>
      <c r="M14" s="30"/>
      <c r="N14" s="31"/>
      <c r="O14" s="13">
        <f t="shared" si="2"/>
        <v>123</v>
      </c>
    </row>
    <row r="15" spans="1:15" x14ac:dyDescent="0.25">
      <c r="A15" s="39" t="s">
        <v>5</v>
      </c>
      <c r="B15" s="13">
        <f t="shared" si="0"/>
        <v>102</v>
      </c>
      <c r="C15" s="59">
        <v>97</v>
      </c>
      <c r="D15" s="40">
        <v>1</v>
      </c>
      <c r="E15" s="30"/>
      <c r="F15" s="30"/>
      <c r="G15" s="30"/>
      <c r="H15" s="30">
        <v>1</v>
      </c>
      <c r="I15" s="30"/>
      <c r="J15" s="30">
        <v>3</v>
      </c>
      <c r="K15" s="30"/>
      <c r="L15" s="30"/>
      <c r="M15" s="30"/>
      <c r="N15" s="31"/>
      <c r="O15" s="13">
        <f t="shared" si="2"/>
        <v>102</v>
      </c>
    </row>
    <row r="16" spans="1:15" x14ac:dyDescent="0.25">
      <c r="A16" s="39" t="s">
        <v>117</v>
      </c>
      <c r="B16" s="13">
        <f t="shared" si="0"/>
        <v>82</v>
      </c>
      <c r="C16" s="59">
        <v>65</v>
      </c>
      <c r="D16" s="40">
        <v>1</v>
      </c>
      <c r="E16" s="30"/>
      <c r="F16" s="30">
        <v>1</v>
      </c>
      <c r="G16" s="30"/>
      <c r="H16" s="30">
        <v>4</v>
      </c>
      <c r="I16" s="30">
        <v>5</v>
      </c>
      <c r="J16" s="30">
        <v>6</v>
      </c>
      <c r="K16" s="30"/>
      <c r="L16" s="30"/>
      <c r="M16" s="30"/>
      <c r="N16" s="31"/>
      <c r="O16" s="13">
        <f t="shared" si="2"/>
        <v>82</v>
      </c>
    </row>
    <row r="17" spans="1:15" x14ac:dyDescent="0.25">
      <c r="A17" s="39" t="s">
        <v>118</v>
      </c>
      <c r="B17" s="13">
        <f t="shared" si="0"/>
        <v>108</v>
      </c>
      <c r="C17" s="59">
        <v>90</v>
      </c>
      <c r="D17" s="40">
        <v>3</v>
      </c>
      <c r="E17" s="30">
        <v>1</v>
      </c>
      <c r="F17" s="30">
        <v>1</v>
      </c>
      <c r="G17" s="30"/>
      <c r="H17" s="30">
        <v>1</v>
      </c>
      <c r="I17" s="30">
        <v>9</v>
      </c>
      <c r="J17" s="30">
        <v>3</v>
      </c>
      <c r="K17" s="30"/>
      <c r="L17" s="30"/>
      <c r="M17" s="30"/>
      <c r="N17" s="31"/>
      <c r="O17" s="13">
        <f t="shared" si="2"/>
        <v>108</v>
      </c>
    </row>
    <row r="18" spans="1:15" x14ac:dyDescent="0.25">
      <c r="A18" s="39" t="s">
        <v>119</v>
      </c>
      <c r="B18" s="13">
        <f t="shared" si="0"/>
        <v>150</v>
      </c>
      <c r="C18" s="59">
        <v>132</v>
      </c>
      <c r="D18" s="40">
        <v>2</v>
      </c>
      <c r="E18" s="30"/>
      <c r="F18" s="30">
        <v>1</v>
      </c>
      <c r="G18" s="30"/>
      <c r="H18" s="30">
        <v>2</v>
      </c>
      <c r="I18" s="30">
        <v>13</v>
      </c>
      <c r="J18" s="30"/>
      <c r="K18" s="30"/>
      <c r="L18" s="30"/>
      <c r="M18" s="30"/>
      <c r="N18" s="31"/>
      <c r="O18" s="13">
        <f t="shared" si="2"/>
        <v>150</v>
      </c>
    </row>
    <row r="19" spans="1:15" x14ac:dyDescent="0.25">
      <c r="A19" s="39" t="s">
        <v>120</v>
      </c>
      <c r="B19" s="13">
        <f t="shared" si="0"/>
        <v>136</v>
      </c>
      <c r="C19" s="59">
        <v>125</v>
      </c>
      <c r="D19" s="40">
        <v>3</v>
      </c>
      <c r="E19" s="30">
        <v>1</v>
      </c>
      <c r="F19" s="30">
        <v>2</v>
      </c>
      <c r="G19" s="30"/>
      <c r="H19" s="30">
        <v>2</v>
      </c>
      <c r="I19" s="30">
        <v>2</v>
      </c>
      <c r="J19" s="30">
        <v>1</v>
      </c>
      <c r="K19" s="30"/>
      <c r="L19" s="30"/>
      <c r="M19" s="30"/>
      <c r="N19" s="31"/>
      <c r="O19" s="13">
        <f t="shared" si="2"/>
        <v>136</v>
      </c>
    </row>
    <row r="20" spans="1:15" x14ac:dyDescent="0.25">
      <c r="A20" s="39" t="s">
        <v>6</v>
      </c>
      <c r="B20" s="13">
        <f t="shared" si="0"/>
        <v>51</v>
      </c>
      <c r="C20" s="59">
        <v>44</v>
      </c>
      <c r="D20" s="40">
        <v>2</v>
      </c>
      <c r="E20" s="30"/>
      <c r="F20" s="30">
        <v>1</v>
      </c>
      <c r="G20" s="30"/>
      <c r="H20" s="30">
        <v>2</v>
      </c>
      <c r="I20" s="30"/>
      <c r="J20" s="30">
        <v>2</v>
      </c>
      <c r="K20" s="30"/>
      <c r="L20" s="30"/>
      <c r="M20" s="30"/>
      <c r="N20" s="31"/>
      <c r="O20" s="13">
        <f t="shared" si="2"/>
        <v>51</v>
      </c>
    </row>
    <row r="21" spans="1:15" x14ac:dyDescent="0.25">
      <c r="A21" s="39" t="s">
        <v>121</v>
      </c>
      <c r="B21" s="13">
        <f t="shared" si="0"/>
        <v>43</v>
      </c>
      <c r="C21" s="59">
        <v>38</v>
      </c>
      <c r="D21" s="40">
        <v>2</v>
      </c>
      <c r="E21" s="30">
        <v>1</v>
      </c>
      <c r="F21" s="30"/>
      <c r="G21" s="30"/>
      <c r="H21" s="30">
        <v>2</v>
      </c>
      <c r="I21" s="30"/>
      <c r="J21" s="30"/>
      <c r="K21" s="30"/>
      <c r="L21" s="30"/>
      <c r="M21" s="30"/>
      <c r="N21" s="31"/>
      <c r="O21" s="13">
        <f t="shared" si="2"/>
        <v>43</v>
      </c>
    </row>
    <row r="22" spans="1:15" x14ac:dyDescent="0.25">
      <c r="A22" s="39" t="s">
        <v>122</v>
      </c>
      <c r="B22" s="13">
        <f t="shared" si="0"/>
        <v>64</v>
      </c>
      <c r="C22" s="59">
        <v>60</v>
      </c>
      <c r="D22" s="40">
        <v>2</v>
      </c>
      <c r="E22" s="30"/>
      <c r="F22" s="30">
        <v>1</v>
      </c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64</v>
      </c>
    </row>
    <row r="23" spans="1:15" x14ac:dyDescent="0.25">
      <c r="A23" s="39" t="s">
        <v>7</v>
      </c>
      <c r="B23" s="13">
        <f t="shared" si="0"/>
        <v>18</v>
      </c>
      <c r="C23" s="59">
        <v>13</v>
      </c>
      <c r="D23" s="40">
        <v>1</v>
      </c>
      <c r="E23" s="30">
        <v>1</v>
      </c>
      <c r="F23" s="30"/>
      <c r="G23" s="30"/>
      <c r="H23" s="30">
        <v>3</v>
      </c>
      <c r="I23" s="30"/>
      <c r="J23" s="30"/>
      <c r="K23" s="30"/>
      <c r="L23" s="30"/>
      <c r="M23" s="30"/>
      <c r="N23" s="31"/>
      <c r="O23" s="13">
        <f t="shared" si="2"/>
        <v>18</v>
      </c>
    </row>
    <row r="24" spans="1:15" x14ac:dyDescent="0.25">
      <c r="A24" s="39" t="s">
        <v>8</v>
      </c>
      <c r="B24" s="13">
        <f t="shared" si="0"/>
        <v>16</v>
      </c>
      <c r="C24" s="59">
        <v>14</v>
      </c>
      <c r="D24" s="40"/>
      <c r="E24" s="30"/>
      <c r="F24" s="30"/>
      <c r="G24" s="30"/>
      <c r="H24" s="30">
        <v>2</v>
      </c>
      <c r="I24" s="30"/>
      <c r="J24" s="30"/>
      <c r="K24" s="30"/>
      <c r="L24" s="30"/>
      <c r="M24" s="30"/>
      <c r="N24" s="31"/>
      <c r="O24" s="13">
        <f t="shared" si="2"/>
        <v>16</v>
      </c>
    </row>
    <row r="25" spans="1:15" x14ac:dyDescent="0.25">
      <c r="A25" s="39" t="s">
        <v>123</v>
      </c>
      <c r="B25" s="13">
        <f t="shared" si="0"/>
        <v>19</v>
      </c>
      <c r="C25" s="59">
        <v>18</v>
      </c>
      <c r="D25" s="40"/>
      <c r="E25" s="30"/>
      <c r="F25" s="30"/>
      <c r="G25" s="30"/>
      <c r="H25" s="30">
        <v>1</v>
      </c>
      <c r="I25" s="30"/>
      <c r="J25" s="30"/>
      <c r="K25" s="30"/>
      <c r="L25" s="30"/>
      <c r="M25" s="30"/>
      <c r="N25" s="31"/>
      <c r="O25" s="13">
        <f t="shared" si="2"/>
        <v>19</v>
      </c>
    </row>
    <row r="26" spans="1:15" x14ac:dyDescent="0.25">
      <c r="A26" s="39" t="s">
        <v>9</v>
      </c>
      <c r="B26" s="13">
        <f t="shared" si="0"/>
        <v>200</v>
      </c>
      <c r="C26" s="59">
        <v>177</v>
      </c>
      <c r="D26" s="40">
        <v>2</v>
      </c>
      <c r="E26" s="30"/>
      <c r="F26" s="30"/>
      <c r="G26" s="30"/>
      <c r="H26" s="30">
        <v>5</v>
      </c>
      <c r="I26" s="30">
        <v>9</v>
      </c>
      <c r="J26" s="30">
        <v>7</v>
      </c>
      <c r="K26" s="30"/>
      <c r="L26" s="30"/>
      <c r="M26" s="30"/>
      <c r="N26" s="31"/>
      <c r="O26" s="13">
        <f t="shared" si="2"/>
        <v>200</v>
      </c>
    </row>
    <row r="27" spans="1:15" x14ac:dyDescent="0.25">
      <c r="A27" s="39" t="s">
        <v>395</v>
      </c>
      <c r="B27" s="13">
        <f t="shared" si="0"/>
        <v>29</v>
      </c>
      <c r="C27" s="59">
        <v>21</v>
      </c>
      <c r="D27" s="40">
        <v>1</v>
      </c>
      <c r="E27" s="30"/>
      <c r="F27" s="30"/>
      <c r="G27" s="30"/>
      <c r="H27" s="30">
        <v>2</v>
      </c>
      <c r="I27" s="30"/>
      <c r="J27" s="30">
        <v>5</v>
      </c>
      <c r="K27" s="30"/>
      <c r="L27" s="30"/>
      <c r="M27" s="30"/>
      <c r="N27" s="31"/>
      <c r="O27" s="13">
        <f t="shared" si="2"/>
        <v>29</v>
      </c>
    </row>
    <row r="28" spans="1:15" x14ac:dyDescent="0.25">
      <c r="A28" s="39" t="s">
        <v>10</v>
      </c>
      <c r="B28" s="13">
        <f t="shared" si="0"/>
        <v>29</v>
      </c>
      <c r="C28" s="59">
        <v>22</v>
      </c>
      <c r="D28" s="40">
        <v>1</v>
      </c>
      <c r="E28" s="30">
        <v>1</v>
      </c>
      <c r="F28" s="30"/>
      <c r="G28" s="30"/>
      <c r="H28" s="30">
        <v>1</v>
      </c>
      <c r="I28" s="30"/>
      <c r="J28" s="30">
        <v>4</v>
      </c>
      <c r="K28" s="30"/>
      <c r="L28" s="30"/>
      <c r="M28" s="30"/>
      <c r="N28" s="31"/>
      <c r="O28" s="13">
        <f t="shared" si="2"/>
        <v>29</v>
      </c>
    </row>
    <row r="29" spans="1:15" x14ac:dyDescent="0.25">
      <c r="A29" s="39" t="s">
        <v>11</v>
      </c>
      <c r="B29" s="13">
        <f t="shared" si="0"/>
        <v>30</v>
      </c>
      <c r="C29" s="59">
        <v>28</v>
      </c>
      <c r="D29" s="40"/>
      <c r="E29" s="30"/>
      <c r="F29" s="30"/>
      <c r="G29" s="30"/>
      <c r="H29" s="30">
        <v>2</v>
      </c>
      <c r="I29" s="30"/>
      <c r="J29" s="30"/>
      <c r="K29" s="30"/>
      <c r="L29" s="30"/>
      <c r="M29" s="30"/>
      <c r="N29" s="31"/>
      <c r="O29" s="13">
        <f t="shared" si="2"/>
        <v>30</v>
      </c>
    </row>
    <row r="30" spans="1:15" x14ac:dyDescent="0.25">
      <c r="A30" s="39" t="s">
        <v>12</v>
      </c>
      <c r="B30" s="13">
        <f t="shared" si="0"/>
        <v>177</v>
      </c>
      <c r="C30" s="216">
        <v>171</v>
      </c>
      <c r="D30" s="40"/>
      <c r="E30" s="30"/>
      <c r="F30" s="30"/>
      <c r="G30" s="30"/>
      <c r="H30" s="30"/>
      <c r="I30" s="30">
        <v>3</v>
      </c>
      <c r="J30" s="30">
        <v>3</v>
      </c>
      <c r="K30" s="30"/>
      <c r="L30" s="30"/>
      <c r="M30" s="30"/>
      <c r="N30" s="31"/>
      <c r="O30" s="13">
        <f t="shared" si="2"/>
        <v>177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29</v>
      </c>
      <c r="C32" s="59">
        <v>28</v>
      </c>
      <c r="D32" s="40"/>
      <c r="E32" s="30"/>
      <c r="F32" s="30"/>
      <c r="G32" s="30"/>
      <c r="H32" s="30">
        <v>1</v>
      </c>
      <c r="I32" s="30"/>
      <c r="J32" s="30"/>
      <c r="K32" s="30"/>
      <c r="L32" s="30"/>
      <c r="M32" s="30"/>
      <c r="N32" s="31"/>
      <c r="O32" s="13">
        <f t="shared" si="2"/>
        <v>29</v>
      </c>
    </row>
    <row r="33" spans="1:15" x14ac:dyDescent="0.25">
      <c r="A33" s="39" t="s">
        <v>401</v>
      </c>
      <c r="B33" s="13">
        <f t="shared" si="0"/>
        <v>9</v>
      </c>
      <c r="C33" s="59">
        <v>8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9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60</v>
      </c>
      <c r="C36" s="59">
        <v>58</v>
      </c>
      <c r="D36" s="40"/>
      <c r="E36" s="30"/>
      <c r="F36" s="30"/>
      <c r="G36" s="30"/>
      <c r="H36" s="30">
        <v>2</v>
      </c>
      <c r="I36" s="30"/>
      <c r="J36" s="30"/>
      <c r="K36" s="30"/>
      <c r="L36" s="30"/>
      <c r="M36" s="30"/>
      <c r="N36" s="31"/>
      <c r="O36" s="13">
        <f t="shared" si="2"/>
        <v>60</v>
      </c>
    </row>
    <row r="37" spans="1:15" x14ac:dyDescent="0.25">
      <c r="A37" s="39" t="s">
        <v>107</v>
      </c>
      <c r="B37" s="13">
        <f>SUM(C37:N37)</f>
        <v>40</v>
      </c>
      <c r="C37" s="59">
        <v>38</v>
      </c>
      <c r="D37" s="40"/>
      <c r="E37" s="30"/>
      <c r="F37" s="30"/>
      <c r="G37" s="30"/>
      <c r="H37" s="30">
        <v>2</v>
      </c>
      <c r="I37" s="30"/>
      <c r="J37" s="30"/>
      <c r="K37" s="30"/>
      <c r="L37" s="30"/>
      <c r="M37" s="30"/>
      <c r="N37" s="31"/>
      <c r="O37" s="13">
        <f t="shared" si="2"/>
        <v>40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4</v>
      </c>
      <c r="C40" s="60">
        <v>4</v>
      </c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4</v>
      </c>
    </row>
    <row r="41" spans="1:15" ht="15.75" customHeight="1" thickBot="1" x14ac:dyDescent="0.3">
      <c r="A41" s="189" t="s">
        <v>17</v>
      </c>
      <c r="B41" s="62">
        <f t="shared" si="8"/>
        <v>405</v>
      </c>
      <c r="C41" s="63">
        <f t="shared" ref="C41:N41" si="9">C42+C43+C44+C45+C46+C47+C48+C49+C50+C51+C52+C53+C54</f>
        <v>343</v>
      </c>
      <c r="D41" s="63">
        <f t="shared" si="9"/>
        <v>9</v>
      </c>
      <c r="E41" s="64">
        <f t="shared" si="9"/>
        <v>3</v>
      </c>
      <c r="F41" s="64">
        <f t="shared" si="9"/>
        <v>2</v>
      </c>
      <c r="G41" s="64">
        <f t="shared" si="9"/>
        <v>0</v>
      </c>
      <c r="H41" s="64">
        <f t="shared" si="9"/>
        <v>25</v>
      </c>
      <c r="I41" s="64">
        <f t="shared" si="9"/>
        <v>19</v>
      </c>
      <c r="J41" s="64">
        <f t="shared" si="9"/>
        <v>4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405</v>
      </c>
    </row>
    <row r="42" spans="1:15" x14ac:dyDescent="0.25">
      <c r="A42" s="38" t="s">
        <v>124</v>
      </c>
      <c r="B42" s="8">
        <f t="shared" si="8"/>
        <v>40</v>
      </c>
      <c r="C42" s="58">
        <v>32</v>
      </c>
      <c r="D42" s="35"/>
      <c r="E42" s="28"/>
      <c r="F42" s="28"/>
      <c r="G42" s="28"/>
      <c r="H42" s="28">
        <v>2</v>
      </c>
      <c r="I42" s="28">
        <v>3</v>
      </c>
      <c r="J42" s="28">
        <v>3</v>
      </c>
      <c r="K42" s="28"/>
      <c r="L42" s="28"/>
      <c r="M42" s="28"/>
      <c r="N42" s="29"/>
      <c r="O42" s="8">
        <f>SUM(C42:N42)</f>
        <v>40</v>
      </c>
    </row>
    <row r="43" spans="1:15" x14ac:dyDescent="0.25">
      <c r="A43" s="39" t="s">
        <v>125</v>
      </c>
      <c r="B43" s="13">
        <f t="shared" si="8"/>
        <v>72</v>
      </c>
      <c r="C43" s="59">
        <v>66</v>
      </c>
      <c r="D43" s="40">
        <v>2</v>
      </c>
      <c r="E43" s="30"/>
      <c r="F43" s="30"/>
      <c r="G43" s="30"/>
      <c r="H43" s="30">
        <v>1</v>
      </c>
      <c r="I43" s="30">
        <v>3</v>
      </c>
      <c r="J43" s="30"/>
      <c r="K43" s="30"/>
      <c r="L43" s="30"/>
      <c r="M43" s="30"/>
      <c r="N43" s="31"/>
      <c r="O43" s="13">
        <f t="shared" ref="O43:O54" si="10">SUM(C43:N43)</f>
        <v>72</v>
      </c>
    </row>
    <row r="44" spans="1:15" x14ac:dyDescent="0.25">
      <c r="A44" s="39" t="s">
        <v>130</v>
      </c>
      <c r="B44" s="13">
        <f t="shared" si="8"/>
        <v>40</v>
      </c>
      <c r="C44" s="59">
        <v>37</v>
      </c>
      <c r="D44" s="40"/>
      <c r="E44" s="30"/>
      <c r="F44" s="30"/>
      <c r="G44" s="30"/>
      <c r="H44" s="30">
        <v>2</v>
      </c>
      <c r="I44" s="30">
        <v>1</v>
      </c>
      <c r="J44" s="30"/>
      <c r="K44" s="30"/>
      <c r="L44" s="30"/>
      <c r="M44" s="30"/>
      <c r="N44" s="31"/>
      <c r="O44" s="13">
        <f t="shared" si="10"/>
        <v>40</v>
      </c>
    </row>
    <row r="45" spans="1:15" x14ac:dyDescent="0.25">
      <c r="A45" s="39" t="s">
        <v>18</v>
      </c>
      <c r="B45" s="13">
        <f t="shared" si="8"/>
        <v>51</v>
      </c>
      <c r="C45" s="59">
        <v>42</v>
      </c>
      <c r="D45" s="40"/>
      <c r="E45" s="30"/>
      <c r="F45" s="30"/>
      <c r="G45" s="30"/>
      <c r="H45" s="30">
        <v>2</v>
      </c>
      <c r="I45" s="30">
        <v>7</v>
      </c>
      <c r="J45" s="30"/>
      <c r="K45" s="30"/>
      <c r="L45" s="30"/>
      <c r="M45" s="30"/>
      <c r="N45" s="31"/>
      <c r="O45" s="13">
        <f t="shared" si="10"/>
        <v>51</v>
      </c>
    </row>
    <row r="46" spans="1:15" x14ac:dyDescent="0.25">
      <c r="A46" s="39" t="s">
        <v>131</v>
      </c>
      <c r="B46" s="13">
        <f t="shared" si="8"/>
        <v>27</v>
      </c>
      <c r="C46" s="59">
        <v>22</v>
      </c>
      <c r="D46" s="40">
        <v>1</v>
      </c>
      <c r="E46" s="30"/>
      <c r="F46" s="30"/>
      <c r="G46" s="30"/>
      <c r="H46" s="30">
        <v>3</v>
      </c>
      <c r="I46" s="30"/>
      <c r="J46" s="30">
        <v>1</v>
      </c>
      <c r="K46" s="30"/>
      <c r="L46" s="30"/>
      <c r="M46" s="30"/>
      <c r="N46" s="31"/>
      <c r="O46" s="13">
        <f t="shared" si="10"/>
        <v>27</v>
      </c>
    </row>
    <row r="47" spans="1:15" x14ac:dyDescent="0.25">
      <c r="A47" s="39" t="s">
        <v>126</v>
      </c>
      <c r="B47" s="13">
        <f t="shared" si="8"/>
        <v>6</v>
      </c>
      <c r="C47" s="59">
        <v>5</v>
      </c>
      <c r="D47" s="40"/>
      <c r="E47" s="30"/>
      <c r="F47" s="30"/>
      <c r="G47" s="30"/>
      <c r="H47" s="30">
        <v>1</v>
      </c>
      <c r="I47" s="30"/>
      <c r="J47" s="30"/>
      <c r="K47" s="30"/>
      <c r="L47" s="30"/>
      <c r="M47" s="30"/>
      <c r="N47" s="31"/>
      <c r="O47" s="13">
        <f t="shared" si="10"/>
        <v>6</v>
      </c>
    </row>
    <row r="48" spans="1:15" x14ac:dyDescent="0.25">
      <c r="A48" s="39" t="s">
        <v>127</v>
      </c>
      <c r="B48" s="13">
        <f t="shared" si="8"/>
        <v>7</v>
      </c>
      <c r="C48" s="59">
        <v>6</v>
      </c>
      <c r="D48" s="40"/>
      <c r="E48" s="30"/>
      <c r="F48" s="30"/>
      <c r="G48" s="30"/>
      <c r="H48" s="30">
        <v>1</v>
      </c>
      <c r="I48" s="30"/>
      <c r="J48" s="30"/>
      <c r="K48" s="30"/>
      <c r="L48" s="30"/>
      <c r="M48" s="30"/>
      <c r="N48" s="31"/>
      <c r="O48" s="13">
        <f t="shared" si="10"/>
        <v>7</v>
      </c>
    </row>
    <row r="49" spans="1:15" x14ac:dyDescent="0.25">
      <c r="A49" s="39" t="s">
        <v>132</v>
      </c>
      <c r="B49" s="13">
        <f t="shared" si="8"/>
        <v>7</v>
      </c>
      <c r="C49" s="59">
        <v>4</v>
      </c>
      <c r="D49" s="40">
        <v>1</v>
      </c>
      <c r="E49" s="30"/>
      <c r="F49" s="30"/>
      <c r="G49" s="30"/>
      <c r="H49" s="30">
        <v>2</v>
      </c>
      <c r="I49" s="30"/>
      <c r="J49" s="30"/>
      <c r="K49" s="30"/>
      <c r="L49" s="30"/>
      <c r="M49" s="30"/>
      <c r="N49" s="31"/>
      <c r="O49" s="13">
        <f t="shared" si="10"/>
        <v>7</v>
      </c>
    </row>
    <row r="50" spans="1:15" x14ac:dyDescent="0.25">
      <c r="A50" s="39" t="s">
        <v>133</v>
      </c>
      <c r="B50" s="13">
        <f t="shared" si="8"/>
        <v>19</v>
      </c>
      <c r="C50" s="59">
        <v>16</v>
      </c>
      <c r="D50" s="40">
        <v>1</v>
      </c>
      <c r="E50" s="30"/>
      <c r="F50" s="30"/>
      <c r="G50" s="30"/>
      <c r="H50" s="30">
        <v>2</v>
      </c>
      <c r="I50" s="30"/>
      <c r="J50" s="30"/>
      <c r="K50" s="30"/>
      <c r="L50" s="30"/>
      <c r="M50" s="30"/>
      <c r="N50" s="31"/>
      <c r="O50" s="13">
        <f t="shared" si="10"/>
        <v>19</v>
      </c>
    </row>
    <row r="51" spans="1:15" x14ac:dyDescent="0.25">
      <c r="A51" s="39" t="s">
        <v>134</v>
      </c>
      <c r="B51" s="13">
        <f t="shared" si="8"/>
        <v>24</v>
      </c>
      <c r="C51" s="59">
        <v>21</v>
      </c>
      <c r="D51" s="40"/>
      <c r="E51" s="30">
        <v>1</v>
      </c>
      <c r="F51" s="30"/>
      <c r="G51" s="30"/>
      <c r="H51" s="30">
        <v>2</v>
      </c>
      <c r="I51" s="30"/>
      <c r="J51" s="30"/>
      <c r="K51" s="30"/>
      <c r="L51" s="30"/>
      <c r="M51" s="30"/>
      <c r="N51" s="31"/>
      <c r="O51" s="13">
        <f t="shared" si="10"/>
        <v>24</v>
      </c>
    </row>
    <row r="52" spans="1:15" x14ac:dyDescent="0.25">
      <c r="A52" s="39" t="s">
        <v>128</v>
      </c>
      <c r="B52" s="13">
        <f t="shared" si="8"/>
        <v>30</v>
      </c>
      <c r="C52" s="59">
        <v>25</v>
      </c>
      <c r="D52" s="40">
        <v>2</v>
      </c>
      <c r="E52" s="30">
        <v>1</v>
      </c>
      <c r="F52" s="30"/>
      <c r="G52" s="30"/>
      <c r="H52" s="30">
        <v>2</v>
      </c>
      <c r="I52" s="30"/>
      <c r="J52" s="30"/>
      <c r="K52" s="30"/>
      <c r="L52" s="30"/>
      <c r="M52" s="30"/>
      <c r="N52" s="31"/>
      <c r="O52" s="13">
        <f t="shared" si="10"/>
        <v>30</v>
      </c>
    </row>
    <row r="53" spans="1:15" x14ac:dyDescent="0.25">
      <c r="A53" s="39" t="s">
        <v>135</v>
      </c>
      <c r="B53" s="13">
        <f t="shared" si="8"/>
        <v>49</v>
      </c>
      <c r="C53" s="59">
        <v>42</v>
      </c>
      <c r="D53" s="40">
        <v>1</v>
      </c>
      <c r="E53" s="30">
        <v>1</v>
      </c>
      <c r="F53" s="30"/>
      <c r="G53" s="30"/>
      <c r="H53" s="30">
        <v>3</v>
      </c>
      <c r="I53" s="30">
        <v>2</v>
      </c>
      <c r="J53" s="30"/>
      <c r="K53" s="30"/>
      <c r="L53" s="30"/>
      <c r="M53" s="30"/>
      <c r="N53" s="31"/>
      <c r="O53" s="13">
        <f t="shared" si="10"/>
        <v>49</v>
      </c>
    </row>
    <row r="54" spans="1:15" ht="15.75" thickBot="1" x14ac:dyDescent="0.3">
      <c r="A54" s="42" t="s">
        <v>129</v>
      </c>
      <c r="B54" s="16">
        <f t="shared" si="8"/>
        <v>33</v>
      </c>
      <c r="C54" s="60">
        <v>25</v>
      </c>
      <c r="D54" s="43">
        <v>1</v>
      </c>
      <c r="E54" s="32"/>
      <c r="F54" s="32">
        <v>2</v>
      </c>
      <c r="G54" s="32"/>
      <c r="H54" s="32">
        <v>2</v>
      </c>
      <c r="I54" s="32">
        <v>3</v>
      </c>
      <c r="J54" s="32"/>
      <c r="K54" s="32"/>
      <c r="L54" s="32"/>
      <c r="M54" s="32"/>
      <c r="N54" s="33"/>
      <c r="O54" s="16">
        <f t="shared" si="10"/>
        <v>33</v>
      </c>
    </row>
    <row r="55" spans="1:15" ht="15.75" customHeight="1" x14ac:dyDescent="0.25">
      <c r="A55" s="190" t="s">
        <v>374</v>
      </c>
      <c r="B55" s="66">
        <f t="shared" si="8"/>
        <v>73</v>
      </c>
      <c r="C55" s="63">
        <f t="shared" ref="C55:N55" si="11">C56+C57</f>
        <v>58</v>
      </c>
      <c r="D55" s="63">
        <f t="shared" si="11"/>
        <v>8</v>
      </c>
      <c r="E55" s="64">
        <f t="shared" si="11"/>
        <v>0</v>
      </c>
      <c r="F55" s="64">
        <f t="shared" si="11"/>
        <v>0</v>
      </c>
      <c r="G55" s="64">
        <f t="shared" si="11"/>
        <v>0</v>
      </c>
      <c r="H55" s="64">
        <f t="shared" si="11"/>
        <v>5</v>
      </c>
      <c r="I55" s="64">
        <f t="shared" si="11"/>
        <v>0</v>
      </c>
      <c r="J55" s="64">
        <f t="shared" si="11"/>
        <v>2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ref="O55:O62" si="12">SUM(C55:N55)</f>
        <v>73</v>
      </c>
    </row>
    <row r="56" spans="1:15" x14ac:dyDescent="0.25">
      <c r="A56" s="191" t="s">
        <v>166</v>
      </c>
      <c r="B56" s="67">
        <f t="shared" si="8"/>
        <v>73</v>
      </c>
      <c r="C56" s="68">
        <f>C58+C59+C60+C61+C62</f>
        <v>58</v>
      </c>
      <c r="D56" s="68">
        <f t="shared" ref="D56:N56" si="13">D58+D59+D60+D61+D62</f>
        <v>8</v>
      </c>
      <c r="E56" s="68">
        <f t="shared" si="13"/>
        <v>0</v>
      </c>
      <c r="F56" s="68">
        <f t="shared" si="13"/>
        <v>0</v>
      </c>
      <c r="G56" s="68">
        <f t="shared" si="13"/>
        <v>0</v>
      </c>
      <c r="H56" s="68">
        <f t="shared" si="13"/>
        <v>5</v>
      </c>
      <c r="I56" s="68">
        <f t="shared" si="13"/>
        <v>0</v>
      </c>
      <c r="J56" s="68">
        <f t="shared" si="13"/>
        <v>2</v>
      </c>
      <c r="K56" s="68">
        <f t="shared" si="13"/>
        <v>0</v>
      </c>
      <c r="L56" s="68">
        <f t="shared" si="13"/>
        <v>0</v>
      </c>
      <c r="M56" s="68">
        <f t="shared" si="13"/>
        <v>0</v>
      </c>
      <c r="N56" s="68">
        <f t="shared" si="13"/>
        <v>0</v>
      </c>
      <c r="O56" s="67">
        <f t="shared" si="12"/>
        <v>73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4">D63+D64</f>
        <v>0</v>
      </c>
      <c r="E57" s="72">
        <f t="shared" si="14"/>
        <v>0</v>
      </c>
      <c r="F57" s="72">
        <f t="shared" si="14"/>
        <v>0</v>
      </c>
      <c r="G57" s="72">
        <f t="shared" si="14"/>
        <v>0</v>
      </c>
      <c r="H57" s="72">
        <f t="shared" si="14"/>
        <v>0</v>
      </c>
      <c r="I57" s="72">
        <f t="shared" si="14"/>
        <v>0</v>
      </c>
      <c r="J57" s="72">
        <f t="shared" si="14"/>
        <v>0</v>
      </c>
      <c r="K57" s="72">
        <f t="shared" si="14"/>
        <v>0</v>
      </c>
      <c r="L57" s="72">
        <f t="shared" si="14"/>
        <v>0</v>
      </c>
      <c r="M57" s="72">
        <f t="shared" si="14"/>
        <v>0</v>
      </c>
      <c r="N57" s="72">
        <f t="shared" si="14"/>
        <v>0</v>
      </c>
      <c r="O57" s="71">
        <f t="shared" si="12"/>
        <v>0</v>
      </c>
    </row>
    <row r="58" spans="1:15" x14ac:dyDescent="0.25">
      <c r="A58" s="38" t="s">
        <v>396</v>
      </c>
      <c r="B58" s="8">
        <f t="shared" si="8"/>
        <v>20</v>
      </c>
      <c r="C58" s="58">
        <v>15</v>
      </c>
      <c r="D58" s="35">
        <v>2</v>
      </c>
      <c r="E58" s="28"/>
      <c r="F58" s="28"/>
      <c r="G58" s="28"/>
      <c r="H58" s="28">
        <v>2</v>
      </c>
      <c r="I58" s="28"/>
      <c r="J58" s="28">
        <v>1</v>
      </c>
      <c r="K58" s="28"/>
      <c r="L58" s="28"/>
      <c r="M58" s="28"/>
      <c r="N58" s="29"/>
      <c r="O58" s="8">
        <f t="shared" si="12"/>
        <v>20</v>
      </c>
    </row>
    <row r="59" spans="1:15" x14ac:dyDescent="0.25">
      <c r="A59" s="39" t="s">
        <v>136</v>
      </c>
      <c r="B59" s="13">
        <f t="shared" si="8"/>
        <v>12</v>
      </c>
      <c r="C59" s="59">
        <v>9</v>
      </c>
      <c r="D59" s="40">
        <v>2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 t="shared" si="12"/>
        <v>12</v>
      </c>
    </row>
    <row r="60" spans="1:15" x14ac:dyDescent="0.25">
      <c r="A60" s="39" t="s">
        <v>137</v>
      </c>
      <c r="B60" s="13">
        <f t="shared" si="8"/>
        <v>31</v>
      </c>
      <c r="C60" s="59">
        <v>27</v>
      </c>
      <c r="D60" s="40">
        <v>2</v>
      </c>
      <c r="E60" s="30"/>
      <c r="F60" s="30"/>
      <c r="G60" s="30"/>
      <c r="H60" s="30">
        <v>1</v>
      </c>
      <c r="I60" s="30"/>
      <c r="J60" s="30">
        <v>1</v>
      </c>
      <c r="K60" s="30"/>
      <c r="L60" s="30"/>
      <c r="M60" s="30"/>
      <c r="N60" s="31"/>
      <c r="O60" s="13">
        <f t="shared" si="12"/>
        <v>31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 t="shared" si="12"/>
        <v>0</v>
      </c>
    </row>
    <row r="62" spans="1:15" ht="15" customHeight="1" x14ac:dyDescent="0.25">
      <c r="A62" s="39" t="s">
        <v>19</v>
      </c>
      <c r="B62" s="13">
        <f t="shared" si="8"/>
        <v>10</v>
      </c>
      <c r="C62" s="59">
        <v>7</v>
      </c>
      <c r="D62" s="40">
        <v>2</v>
      </c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 t="shared" si="12"/>
        <v>10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5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5"/>
        <v>0</v>
      </c>
    </row>
    <row r="65" spans="1:15" x14ac:dyDescent="0.25">
      <c r="A65" s="190" t="s">
        <v>20</v>
      </c>
      <c r="B65" s="66">
        <f t="shared" si="8"/>
        <v>672</v>
      </c>
      <c r="C65" s="77">
        <f t="shared" ref="C65:N65" si="16">C66+C67</f>
        <v>614</v>
      </c>
      <c r="D65" s="63">
        <f t="shared" si="16"/>
        <v>14</v>
      </c>
      <c r="E65" s="64">
        <f t="shared" si="16"/>
        <v>4</v>
      </c>
      <c r="F65" s="64">
        <f t="shared" si="16"/>
        <v>4</v>
      </c>
      <c r="G65" s="64">
        <f t="shared" si="16"/>
        <v>0</v>
      </c>
      <c r="H65" s="64">
        <f t="shared" si="16"/>
        <v>17</v>
      </c>
      <c r="I65" s="64">
        <f t="shared" si="16"/>
        <v>13</v>
      </c>
      <c r="J65" s="64">
        <f t="shared" si="16"/>
        <v>4</v>
      </c>
      <c r="K65" s="64">
        <f t="shared" si="16"/>
        <v>0</v>
      </c>
      <c r="L65" s="64">
        <f t="shared" si="16"/>
        <v>1</v>
      </c>
      <c r="M65" s="64">
        <f t="shared" si="16"/>
        <v>1</v>
      </c>
      <c r="N65" s="65">
        <f t="shared" si="16"/>
        <v>0</v>
      </c>
      <c r="O65" s="86">
        <f t="shared" si="15"/>
        <v>672</v>
      </c>
    </row>
    <row r="66" spans="1:15" x14ac:dyDescent="0.25">
      <c r="A66" s="191" t="s">
        <v>166</v>
      </c>
      <c r="B66" s="67">
        <f t="shared" si="8"/>
        <v>293</v>
      </c>
      <c r="C66" s="89">
        <f>C68+C69+C70</f>
        <v>243</v>
      </c>
      <c r="D66" s="68">
        <f t="shared" ref="D66:N66" si="17">D68+D69+D70</f>
        <v>10</v>
      </c>
      <c r="E66" s="69">
        <f t="shared" si="17"/>
        <v>4</v>
      </c>
      <c r="F66" s="69">
        <f t="shared" si="17"/>
        <v>4</v>
      </c>
      <c r="G66" s="69">
        <f t="shared" si="17"/>
        <v>0</v>
      </c>
      <c r="H66" s="69">
        <f t="shared" si="17"/>
        <v>13</v>
      </c>
      <c r="I66" s="69">
        <f t="shared" si="17"/>
        <v>13</v>
      </c>
      <c r="J66" s="69">
        <f t="shared" si="17"/>
        <v>4</v>
      </c>
      <c r="K66" s="69">
        <f t="shared" si="17"/>
        <v>0</v>
      </c>
      <c r="L66" s="69">
        <f t="shared" si="17"/>
        <v>1</v>
      </c>
      <c r="M66" s="69">
        <f t="shared" si="17"/>
        <v>1</v>
      </c>
      <c r="N66" s="70">
        <f t="shared" si="17"/>
        <v>0</v>
      </c>
      <c r="O66" s="87">
        <f t="shared" si="15"/>
        <v>293</v>
      </c>
    </row>
    <row r="67" spans="1:15" ht="15.75" thickBot="1" x14ac:dyDescent="0.3">
      <c r="A67" s="192" t="s">
        <v>167</v>
      </c>
      <c r="B67" s="71">
        <f t="shared" si="8"/>
        <v>379</v>
      </c>
      <c r="C67" s="78">
        <f>C71+C72+C73+C74+C75+C76</f>
        <v>371</v>
      </c>
      <c r="D67" s="72">
        <f t="shared" ref="D67:N67" si="18">D71+D72+D73+D74+D75+D76</f>
        <v>4</v>
      </c>
      <c r="E67" s="72">
        <f t="shared" si="18"/>
        <v>0</v>
      </c>
      <c r="F67" s="72">
        <f t="shared" si="18"/>
        <v>0</v>
      </c>
      <c r="G67" s="72">
        <f t="shared" si="18"/>
        <v>0</v>
      </c>
      <c r="H67" s="72">
        <f t="shared" si="18"/>
        <v>4</v>
      </c>
      <c r="I67" s="72">
        <f t="shared" si="18"/>
        <v>0</v>
      </c>
      <c r="J67" s="72">
        <f t="shared" si="18"/>
        <v>0</v>
      </c>
      <c r="K67" s="72">
        <f t="shared" si="18"/>
        <v>0</v>
      </c>
      <c r="L67" s="72">
        <f t="shared" si="18"/>
        <v>0</v>
      </c>
      <c r="M67" s="72">
        <f t="shared" si="18"/>
        <v>0</v>
      </c>
      <c r="N67" s="88">
        <f t="shared" si="18"/>
        <v>0</v>
      </c>
      <c r="O67" s="88">
        <f t="shared" si="15"/>
        <v>379</v>
      </c>
    </row>
    <row r="68" spans="1:15" x14ac:dyDescent="0.25">
      <c r="A68" s="38" t="s">
        <v>139</v>
      </c>
      <c r="B68" s="8">
        <f t="shared" si="8"/>
        <v>112</v>
      </c>
      <c r="C68" s="58">
        <v>95</v>
      </c>
      <c r="D68" s="35">
        <v>4</v>
      </c>
      <c r="E68" s="28">
        <v>1</v>
      </c>
      <c r="F68" s="28">
        <v>2</v>
      </c>
      <c r="G68" s="28"/>
      <c r="H68" s="28">
        <v>5</v>
      </c>
      <c r="I68" s="28">
        <v>4</v>
      </c>
      <c r="J68" s="28">
        <v>1</v>
      </c>
      <c r="K68" s="28"/>
      <c r="L68" s="28"/>
      <c r="M68" s="28"/>
      <c r="N68" s="29"/>
      <c r="O68" s="8">
        <f t="shared" si="15"/>
        <v>112</v>
      </c>
    </row>
    <row r="69" spans="1:15" x14ac:dyDescent="0.25">
      <c r="A69" s="39" t="s">
        <v>140</v>
      </c>
      <c r="B69" s="13">
        <f t="shared" si="8"/>
        <v>150</v>
      </c>
      <c r="C69" s="59">
        <v>131</v>
      </c>
      <c r="D69" s="40">
        <v>3</v>
      </c>
      <c r="E69" s="30">
        <v>1</v>
      </c>
      <c r="F69" s="30"/>
      <c r="G69" s="30"/>
      <c r="H69" s="30">
        <v>5</v>
      </c>
      <c r="I69" s="30">
        <v>9</v>
      </c>
      <c r="J69" s="30">
        <v>1</v>
      </c>
      <c r="K69" s="30"/>
      <c r="L69" s="30"/>
      <c r="M69" s="30"/>
      <c r="N69" s="31"/>
      <c r="O69" s="13">
        <f t="shared" ref="O69:O76" si="19">SUM(C69:N69)</f>
        <v>150</v>
      </c>
    </row>
    <row r="70" spans="1:15" ht="13.5" customHeight="1" x14ac:dyDescent="0.25">
      <c r="A70" s="39" t="s">
        <v>141</v>
      </c>
      <c r="B70" s="13">
        <f t="shared" si="8"/>
        <v>31</v>
      </c>
      <c r="C70" s="59">
        <v>17</v>
      </c>
      <c r="D70" s="40">
        <v>3</v>
      </c>
      <c r="E70" s="30">
        <v>2</v>
      </c>
      <c r="F70" s="30">
        <v>2</v>
      </c>
      <c r="G70" s="30"/>
      <c r="H70" s="30">
        <v>3</v>
      </c>
      <c r="I70" s="30"/>
      <c r="J70" s="30">
        <v>2</v>
      </c>
      <c r="K70" s="30"/>
      <c r="L70" s="30">
        <v>1</v>
      </c>
      <c r="M70" s="30">
        <v>1</v>
      </c>
      <c r="N70" s="31"/>
      <c r="O70" s="13">
        <f t="shared" si="19"/>
        <v>31</v>
      </c>
    </row>
    <row r="71" spans="1:15" x14ac:dyDescent="0.25">
      <c r="A71" s="39" t="s">
        <v>21</v>
      </c>
      <c r="B71" s="13">
        <f t="shared" si="8"/>
        <v>285</v>
      </c>
      <c r="C71" s="59">
        <v>281</v>
      </c>
      <c r="D71" s="40">
        <v>4</v>
      </c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9"/>
        <v>285</v>
      </c>
    </row>
    <row r="72" spans="1:15" x14ac:dyDescent="0.25">
      <c r="A72" s="39" t="s">
        <v>22</v>
      </c>
      <c r="B72" s="13">
        <f t="shared" si="8"/>
        <v>20</v>
      </c>
      <c r="C72" s="59">
        <v>20</v>
      </c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9"/>
        <v>20</v>
      </c>
    </row>
    <row r="73" spans="1:15" ht="15" customHeight="1" x14ac:dyDescent="0.25">
      <c r="A73" s="160" t="s">
        <v>370</v>
      </c>
      <c r="B73" s="13">
        <f t="shared" si="8"/>
        <v>25</v>
      </c>
      <c r="C73" s="59">
        <v>25</v>
      </c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9"/>
        <v>25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9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9"/>
        <v>25</v>
      </c>
    </row>
    <row r="76" spans="1:15" ht="15.75" thickBot="1" x14ac:dyDescent="0.3">
      <c r="A76" s="42" t="s">
        <v>23</v>
      </c>
      <c r="B76" s="16">
        <f t="shared" si="8"/>
        <v>24</v>
      </c>
      <c r="C76" s="60">
        <v>22</v>
      </c>
      <c r="D76" s="43"/>
      <c r="E76" s="32"/>
      <c r="F76" s="32"/>
      <c r="G76" s="32"/>
      <c r="H76" s="32">
        <v>2</v>
      </c>
      <c r="I76" s="32"/>
      <c r="J76" s="32"/>
      <c r="K76" s="32"/>
      <c r="L76" s="32"/>
      <c r="M76" s="32"/>
      <c r="N76" s="33"/>
      <c r="O76" s="16">
        <f t="shared" si="19"/>
        <v>24</v>
      </c>
    </row>
    <row r="77" spans="1:15" x14ac:dyDescent="0.25">
      <c r="A77" s="190" t="s">
        <v>24</v>
      </c>
      <c r="B77" s="66">
        <f t="shared" si="8"/>
        <v>657</v>
      </c>
      <c r="C77" s="63">
        <f t="shared" ref="C77:N77" si="20">C78+C79</f>
        <v>538</v>
      </c>
      <c r="D77" s="63">
        <f t="shared" si="20"/>
        <v>20</v>
      </c>
      <c r="E77" s="64">
        <f t="shared" si="20"/>
        <v>1</v>
      </c>
      <c r="F77" s="64">
        <f t="shared" si="20"/>
        <v>9</v>
      </c>
      <c r="G77" s="64">
        <f t="shared" si="20"/>
        <v>0</v>
      </c>
      <c r="H77" s="64">
        <f t="shared" si="20"/>
        <v>55</v>
      </c>
      <c r="I77" s="64">
        <f t="shared" si="20"/>
        <v>28</v>
      </c>
      <c r="J77" s="64">
        <f t="shared" si="20"/>
        <v>5</v>
      </c>
      <c r="K77" s="64">
        <f t="shared" si="20"/>
        <v>0</v>
      </c>
      <c r="L77" s="64">
        <f t="shared" si="20"/>
        <v>0</v>
      </c>
      <c r="M77" s="64">
        <f t="shared" si="20"/>
        <v>1</v>
      </c>
      <c r="N77" s="75">
        <f t="shared" si="20"/>
        <v>0</v>
      </c>
      <c r="O77" s="66">
        <f>SUM(C77:N77)</f>
        <v>657</v>
      </c>
    </row>
    <row r="78" spans="1:15" x14ac:dyDescent="0.25">
      <c r="A78" s="191" t="s">
        <v>166</v>
      </c>
      <c r="B78" s="67">
        <f t="shared" si="8"/>
        <v>372</v>
      </c>
      <c r="C78" s="68">
        <f>C80+C81+C82+C83+C84+C85+C86+C87+C88+C89+C90+C91+C92+C93+C94</f>
        <v>285</v>
      </c>
      <c r="D78" s="68">
        <f t="shared" ref="D78:N78" si="21">D80+D81+D82+D83+D84+D85+D86+D87+D88+D89+D90+D91+D92+D93+D94</f>
        <v>20</v>
      </c>
      <c r="E78" s="68">
        <f t="shared" si="21"/>
        <v>1</v>
      </c>
      <c r="F78" s="68">
        <f t="shared" si="21"/>
        <v>9</v>
      </c>
      <c r="G78" s="68">
        <f t="shared" si="21"/>
        <v>0</v>
      </c>
      <c r="H78" s="68">
        <f t="shared" si="21"/>
        <v>23</v>
      </c>
      <c r="I78" s="68">
        <f t="shared" si="21"/>
        <v>28</v>
      </c>
      <c r="J78" s="68">
        <f t="shared" si="21"/>
        <v>5</v>
      </c>
      <c r="K78" s="68">
        <f t="shared" si="21"/>
        <v>0</v>
      </c>
      <c r="L78" s="68">
        <f t="shared" si="21"/>
        <v>0</v>
      </c>
      <c r="M78" s="68">
        <f t="shared" si="21"/>
        <v>1</v>
      </c>
      <c r="N78" s="76">
        <f t="shared" si="21"/>
        <v>0</v>
      </c>
      <c r="O78" s="67">
        <f>SUM(C78:N78)</f>
        <v>372</v>
      </c>
    </row>
    <row r="79" spans="1:15" ht="15.75" thickBot="1" x14ac:dyDescent="0.3">
      <c r="A79" s="192" t="s">
        <v>167</v>
      </c>
      <c r="B79" s="71">
        <f t="shared" si="8"/>
        <v>285</v>
      </c>
      <c r="C79" s="72">
        <f>C95+C96+C97+C98</f>
        <v>253</v>
      </c>
      <c r="D79" s="72">
        <f t="shared" ref="D79:N79" si="22">D95+D96+D97+D98</f>
        <v>0</v>
      </c>
      <c r="E79" s="72">
        <f t="shared" si="22"/>
        <v>0</v>
      </c>
      <c r="F79" s="72">
        <f t="shared" si="22"/>
        <v>0</v>
      </c>
      <c r="G79" s="72">
        <f t="shared" si="22"/>
        <v>0</v>
      </c>
      <c r="H79" s="72">
        <f t="shared" si="22"/>
        <v>32</v>
      </c>
      <c r="I79" s="72">
        <f t="shared" si="22"/>
        <v>0</v>
      </c>
      <c r="J79" s="72">
        <f t="shared" si="22"/>
        <v>0</v>
      </c>
      <c r="K79" s="72">
        <f t="shared" si="22"/>
        <v>0</v>
      </c>
      <c r="L79" s="72">
        <f t="shared" si="22"/>
        <v>0</v>
      </c>
      <c r="M79" s="72">
        <f t="shared" si="22"/>
        <v>0</v>
      </c>
      <c r="N79" s="72">
        <f t="shared" si="22"/>
        <v>0</v>
      </c>
      <c r="O79" s="71">
        <f>SUM(C79:N79)</f>
        <v>285</v>
      </c>
    </row>
    <row r="80" spans="1:15" x14ac:dyDescent="0.25">
      <c r="A80" s="38" t="s">
        <v>142</v>
      </c>
      <c r="B80" s="8">
        <f t="shared" si="8"/>
        <v>33</v>
      </c>
      <c r="C80" s="58">
        <v>25</v>
      </c>
      <c r="D80" s="28">
        <v>1</v>
      </c>
      <c r="E80" s="28"/>
      <c r="F80" s="28"/>
      <c r="G80" s="28"/>
      <c r="H80" s="28">
        <v>3</v>
      </c>
      <c r="I80" s="28">
        <v>3</v>
      </c>
      <c r="J80" s="28">
        <v>1</v>
      </c>
      <c r="K80" s="28"/>
      <c r="L80" s="28"/>
      <c r="M80" s="28"/>
      <c r="N80" s="29"/>
      <c r="O80" s="8">
        <f>SUM(C80:N80)</f>
        <v>33</v>
      </c>
    </row>
    <row r="81" spans="1:15" x14ac:dyDescent="0.25">
      <c r="A81" s="39" t="s">
        <v>143</v>
      </c>
      <c r="B81" s="13">
        <f t="shared" si="8"/>
        <v>98</v>
      </c>
      <c r="C81" s="59">
        <v>86</v>
      </c>
      <c r="D81" s="30">
        <v>3</v>
      </c>
      <c r="E81" s="30">
        <v>1</v>
      </c>
      <c r="F81" s="30">
        <v>2</v>
      </c>
      <c r="G81" s="30"/>
      <c r="H81" s="30">
        <v>2</v>
      </c>
      <c r="I81" s="30">
        <v>4</v>
      </c>
      <c r="J81" s="30"/>
      <c r="K81" s="30"/>
      <c r="L81" s="30"/>
      <c r="M81" s="30"/>
      <c r="N81" s="31"/>
      <c r="O81" s="13">
        <f t="shared" ref="O81:O112" si="23">SUM(C81:N81)</f>
        <v>98</v>
      </c>
    </row>
    <row r="82" spans="1:15" x14ac:dyDescent="0.25">
      <c r="A82" s="39" t="s">
        <v>144</v>
      </c>
      <c r="B82" s="13">
        <f t="shared" si="8"/>
        <v>22</v>
      </c>
      <c r="C82" s="59">
        <v>20</v>
      </c>
      <c r="D82" s="30">
        <v>1</v>
      </c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3"/>
        <v>22</v>
      </c>
    </row>
    <row r="83" spans="1:15" x14ac:dyDescent="0.25">
      <c r="A83" s="39" t="s">
        <v>145</v>
      </c>
      <c r="B83" s="13">
        <f t="shared" si="8"/>
        <v>35</v>
      </c>
      <c r="C83" s="59">
        <v>30</v>
      </c>
      <c r="D83" s="57">
        <v>1</v>
      </c>
      <c r="E83" s="30"/>
      <c r="F83" s="30">
        <v>1</v>
      </c>
      <c r="G83" s="30"/>
      <c r="H83" s="30">
        <v>2</v>
      </c>
      <c r="I83" s="30">
        <v>1</v>
      </c>
      <c r="J83" s="30"/>
      <c r="K83" s="30"/>
      <c r="L83" s="30"/>
      <c r="M83" s="30"/>
      <c r="N83" s="31"/>
      <c r="O83" s="13">
        <f t="shared" si="23"/>
        <v>35</v>
      </c>
    </row>
    <row r="84" spans="1:15" x14ac:dyDescent="0.25">
      <c r="A84" s="39" t="s">
        <v>146</v>
      </c>
      <c r="B84" s="13">
        <f t="shared" si="8"/>
        <v>29</v>
      </c>
      <c r="C84" s="59">
        <v>23</v>
      </c>
      <c r="D84" s="40">
        <v>1</v>
      </c>
      <c r="E84" s="30"/>
      <c r="F84" s="30">
        <v>1</v>
      </c>
      <c r="G84" s="30"/>
      <c r="H84" s="30">
        <v>2</v>
      </c>
      <c r="I84" s="30">
        <v>2</v>
      </c>
      <c r="J84" s="30"/>
      <c r="K84" s="30"/>
      <c r="L84" s="30"/>
      <c r="M84" s="30"/>
      <c r="N84" s="31"/>
      <c r="O84" s="13">
        <f t="shared" si="23"/>
        <v>29</v>
      </c>
    </row>
    <row r="85" spans="1:15" x14ac:dyDescent="0.25">
      <c r="A85" s="39" t="s">
        <v>147</v>
      </c>
      <c r="B85" s="13">
        <f t="shared" si="8"/>
        <v>16</v>
      </c>
      <c r="C85" s="59">
        <v>7</v>
      </c>
      <c r="D85" s="40">
        <v>2</v>
      </c>
      <c r="E85" s="30"/>
      <c r="F85" s="30">
        <v>2</v>
      </c>
      <c r="G85" s="30"/>
      <c r="H85" s="30">
        <v>1</v>
      </c>
      <c r="I85" s="30">
        <v>3</v>
      </c>
      <c r="J85" s="30">
        <v>1</v>
      </c>
      <c r="K85" s="30"/>
      <c r="L85" s="30"/>
      <c r="M85" s="30"/>
      <c r="N85" s="31"/>
      <c r="O85" s="13">
        <f t="shared" si="23"/>
        <v>16</v>
      </c>
    </row>
    <row r="86" spans="1:15" x14ac:dyDescent="0.25">
      <c r="A86" s="39" t="s">
        <v>148</v>
      </c>
      <c r="B86" s="13">
        <f t="shared" si="8"/>
        <v>25</v>
      </c>
      <c r="C86" s="59">
        <v>22</v>
      </c>
      <c r="D86" s="40">
        <v>1</v>
      </c>
      <c r="E86" s="30"/>
      <c r="F86" s="30"/>
      <c r="G86" s="30"/>
      <c r="H86" s="30">
        <v>2</v>
      </c>
      <c r="I86" s="30"/>
      <c r="J86" s="30"/>
      <c r="K86" s="30"/>
      <c r="L86" s="30"/>
      <c r="M86" s="30"/>
      <c r="N86" s="31"/>
      <c r="O86" s="13">
        <f t="shared" si="23"/>
        <v>25</v>
      </c>
    </row>
    <row r="87" spans="1:15" x14ac:dyDescent="0.25">
      <c r="A87" s="39" t="s">
        <v>149</v>
      </c>
      <c r="B87" s="13">
        <f t="shared" si="8"/>
        <v>24</v>
      </c>
      <c r="C87" s="59">
        <v>21</v>
      </c>
      <c r="D87" s="40">
        <v>1</v>
      </c>
      <c r="E87" s="30"/>
      <c r="F87" s="30"/>
      <c r="G87" s="30"/>
      <c r="H87" s="30">
        <v>2</v>
      </c>
      <c r="I87" s="30"/>
      <c r="J87" s="30"/>
      <c r="K87" s="30"/>
      <c r="L87" s="30"/>
      <c r="M87" s="30"/>
      <c r="N87" s="31"/>
      <c r="O87" s="13">
        <f t="shared" si="23"/>
        <v>24</v>
      </c>
    </row>
    <row r="88" spans="1:15" x14ac:dyDescent="0.25">
      <c r="A88" s="39" t="s">
        <v>150</v>
      </c>
      <c r="B88" s="13">
        <f t="shared" si="8"/>
        <v>20</v>
      </c>
      <c r="C88" s="59">
        <v>8</v>
      </c>
      <c r="D88" s="40">
        <v>2</v>
      </c>
      <c r="E88" s="30"/>
      <c r="F88" s="30"/>
      <c r="G88" s="30"/>
      <c r="H88" s="30">
        <v>1</v>
      </c>
      <c r="I88" s="30">
        <v>6</v>
      </c>
      <c r="J88" s="30">
        <v>2</v>
      </c>
      <c r="K88" s="30"/>
      <c r="L88" s="30"/>
      <c r="M88" s="30">
        <v>1</v>
      </c>
      <c r="N88" s="31"/>
      <c r="O88" s="13">
        <f t="shared" si="23"/>
        <v>20</v>
      </c>
    </row>
    <row r="89" spans="1:15" x14ac:dyDescent="0.25">
      <c r="A89" s="39" t="s">
        <v>151</v>
      </c>
      <c r="B89" s="13">
        <f t="shared" si="8"/>
        <v>13</v>
      </c>
      <c r="C89" s="59">
        <v>11</v>
      </c>
      <c r="D89" s="40"/>
      <c r="E89" s="30"/>
      <c r="F89" s="30"/>
      <c r="G89" s="30"/>
      <c r="H89" s="30">
        <v>2</v>
      </c>
      <c r="I89" s="30"/>
      <c r="J89" s="30"/>
      <c r="K89" s="30"/>
      <c r="L89" s="30"/>
      <c r="M89" s="30"/>
      <c r="N89" s="31"/>
      <c r="O89" s="13">
        <f t="shared" si="23"/>
        <v>13</v>
      </c>
    </row>
    <row r="90" spans="1:15" x14ac:dyDescent="0.25">
      <c r="A90" s="39" t="s">
        <v>152</v>
      </c>
      <c r="B90" s="13">
        <f t="shared" si="8"/>
        <v>17</v>
      </c>
      <c r="C90" s="59">
        <v>7</v>
      </c>
      <c r="D90" s="40">
        <v>3</v>
      </c>
      <c r="E90" s="30"/>
      <c r="F90" s="30">
        <v>2</v>
      </c>
      <c r="G90" s="30"/>
      <c r="H90" s="30">
        <v>1</v>
      </c>
      <c r="I90" s="30">
        <v>3</v>
      </c>
      <c r="J90" s="30">
        <v>1</v>
      </c>
      <c r="K90" s="30"/>
      <c r="L90" s="30"/>
      <c r="M90" s="30"/>
      <c r="N90" s="31"/>
      <c r="O90" s="13">
        <f t="shared" si="23"/>
        <v>17</v>
      </c>
    </row>
    <row r="91" spans="1:15" x14ac:dyDescent="0.25">
      <c r="A91" s="39" t="s">
        <v>153</v>
      </c>
      <c r="B91" s="13">
        <f t="shared" si="8"/>
        <v>11</v>
      </c>
      <c r="C91" s="59">
        <v>7</v>
      </c>
      <c r="D91" s="40">
        <v>2</v>
      </c>
      <c r="E91" s="30"/>
      <c r="F91" s="30">
        <v>1</v>
      </c>
      <c r="G91" s="30"/>
      <c r="H91" s="30">
        <v>1</v>
      </c>
      <c r="I91" s="30"/>
      <c r="J91" s="30"/>
      <c r="K91" s="30"/>
      <c r="L91" s="30"/>
      <c r="M91" s="30"/>
      <c r="N91" s="31"/>
      <c r="O91" s="13">
        <f t="shared" si="23"/>
        <v>11</v>
      </c>
    </row>
    <row r="92" spans="1:15" x14ac:dyDescent="0.25">
      <c r="A92" s="39" t="s">
        <v>154</v>
      </c>
      <c r="B92" s="13">
        <f t="shared" si="8"/>
        <v>9</v>
      </c>
      <c r="C92" s="59">
        <v>7</v>
      </c>
      <c r="D92" s="40">
        <v>1</v>
      </c>
      <c r="E92" s="30"/>
      <c r="F92" s="30"/>
      <c r="G92" s="30"/>
      <c r="H92" s="30">
        <v>1</v>
      </c>
      <c r="I92" s="30"/>
      <c r="J92" s="30"/>
      <c r="K92" s="30"/>
      <c r="L92" s="30"/>
      <c r="M92" s="30"/>
      <c r="N92" s="31"/>
      <c r="O92" s="13">
        <f t="shared" si="23"/>
        <v>9</v>
      </c>
    </row>
    <row r="93" spans="1:15" x14ac:dyDescent="0.25">
      <c r="A93" s="39" t="s">
        <v>155</v>
      </c>
      <c r="B93" s="13">
        <f t="shared" si="8"/>
        <v>20</v>
      </c>
      <c r="C93" s="59">
        <v>11</v>
      </c>
      <c r="D93" s="40">
        <v>1</v>
      </c>
      <c r="E93" s="30"/>
      <c r="F93" s="30"/>
      <c r="G93" s="30"/>
      <c r="H93" s="30">
        <v>2</v>
      </c>
      <c r="I93" s="30">
        <v>6</v>
      </c>
      <c r="J93" s="30"/>
      <c r="K93" s="30"/>
      <c r="L93" s="30"/>
      <c r="M93" s="30"/>
      <c r="N93" s="31"/>
      <c r="O93" s="13">
        <f t="shared" si="23"/>
        <v>20</v>
      </c>
    </row>
    <row r="94" spans="1:15" x14ac:dyDescent="0.25">
      <c r="A94" s="39" t="s">
        <v>156</v>
      </c>
      <c r="B94" s="13">
        <f t="shared" si="8"/>
        <v>0</v>
      </c>
      <c r="C94" s="59"/>
      <c r="D94" s="40"/>
      <c r="E94" s="30"/>
      <c r="F94" s="30"/>
      <c r="G94" s="30"/>
      <c r="H94" s="30"/>
      <c r="I94" s="30"/>
      <c r="J94" s="30"/>
      <c r="K94" s="30"/>
      <c r="L94" s="30"/>
      <c r="M94" s="30"/>
      <c r="N94" s="31"/>
      <c r="O94" s="13">
        <f t="shared" si="23"/>
        <v>0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3"/>
        <v>25</v>
      </c>
    </row>
    <row r="96" spans="1:15" ht="15" customHeight="1" x14ac:dyDescent="0.25">
      <c r="A96" s="39" t="s">
        <v>26</v>
      </c>
      <c r="B96" s="13">
        <f t="shared" si="8"/>
        <v>35</v>
      </c>
      <c r="C96" s="59">
        <v>30</v>
      </c>
      <c r="D96" s="40"/>
      <c r="E96" s="30"/>
      <c r="F96" s="30"/>
      <c r="G96" s="30"/>
      <c r="H96" s="30">
        <v>5</v>
      </c>
      <c r="I96" s="30"/>
      <c r="J96" s="30"/>
      <c r="K96" s="30"/>
      <c r="L96" s="30"/>
      <c r="M96" s="30"/>
      <c r="N96" s="31"/>
      <c r="O96" s="13">
        <f t="shared" si="23"/>
        <v>35</v>
      </c>
    </row>
    <row r="97" spans="1:15" ht="15" customHeight="1" x14ac:dyDescent="0.25">
      <c r="A97" s="53" t="s">
        <v>170</v>
      </c>
      <c r="B97" s="13">
        <f t="shared" si="8"/>
        <v>225</v>
      </c>
      <c r="C97" s="61">
        <v>200</v>
      </c>
      <c r="D97" s="54"/>
      <c r="E97" s="55"/>
      <c r="F97" s="55"/>
      <c r="G97" s="55"/>
      <c r="H97" s="55">
        <v>25</v>
      </c>
      <c r="I97" s="55"/>
      <c r="J97" s="55"/>
      <c r="K97" s="55"/>
      <c r="L97" s="55"/>
      <c r="M97" s="55"/>
      <c r="N97" s="56"/>
      <c r="O97" s="13">
        <f t="shared" si="23"/>
        <v>225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3"/>
        <v>0</v>
      </c>
    </row>
    <row r="99" spans="1:15" ht="15.75" thickBot="1" x14ac:dyDescent="0.3">
      <c r="A99" s="36" t="s">
        <v>28</v>
      </c>
      <c r="B99" s="66">
        <f t="shared" si="8"/>
        <v>20</v>
      </c>
      <c r="C99" s="63">
        <v>15</v>
      </c>
      <c r="D99" s="63"/>
      <c r="E99" s="64"/>
      <c r="F99" s="64"/>
      <c r="G99" s="64"/>
      <c r="H99" s="64"/>
      <c r="I99" s="64">
        <v>5</v>
      </c>
      <c r="J99" s="64"/>
      <c r="K99" s="64"/>
      <c r="L99" s="64"/>
      <c r="M99" s="64"/>
      <c r="N99" s="65"/>
      <c r="O99" s="66">
        <f t="shared" si="23"/>
        <v>20</v>
      </c>
    </row>
    <row r="100" spans="1:15" x14ac:dyDescent="0.25">
      <c r="A100" s="190" t="s">
        <v>29</v>
      </c>
      <c r="B100" s="66">
        <f t="shared" si="8"/>
        <v>4290</v>
      </c>
      <c r="C100" s="63">
        <f t="shared" ref="C100:N100" si="24">C101+C102</f>
        <v>3705</v>
      </c>
      <c r="D100" s="63">
        <f t="shared" si="24"/>
        <v>21</v>
      </c>
      <c r="E100" s="64">
        <f t="shared" si="24"/>
        <v>16</v>
      </c>
      <c r="F100" s="64">
        <f t="shared" si="24"/>
        <v>12</v>
      </c>
      <c r="G100" s="64">
        <f t="shared" si="24"/>
        <v>0</v>
      </c>
      <c r="H100" s="64">
        <f t="shared" si="24"/>
        <v>516</v>
      </c>
      <c r="I100" s="64">
        <f t="shared" si="24"/>
        <v>17</v>
      </c>
      <c r="J100" s="64">
        <f t="shared" si="24"/>
        <v>0</v>
      </c>
      <c r="K100" s="64">
        <f t="shared" si="24"/>
        <v>0</v>
      </c>
      <c r="L100" s="64">
        <f t="shared" si="24"/>
        <v>1</v>
      </c>
      <c r="M100" s="64">
        <f t="shared" si="24"/>
        <v>2</v>
      </c>
      <c r="N100" s="65">
        <f t="shared" si="24"/>
        <v>0</v>
      </c>
      <c r="O100" s="66">
        <f t="shared" si="23"/>
        <v>4290</v>
      </c>
    </row>
    <row r="101" spans="1:15" x14ac:dyDescent="0.25">
      <c r="A101" s="191" t="s">
        <v>168</v>
      </c>
      <c r="B101" s="67">
        <f t="shared" si="8"/>
        <v>2600</v>
      </c>
      <c r="C101" s="68">
        <f t="shared" ref="C101:N101" si="25">C103+C104+C105+C106+C107+C108+C109+C110+C111+C112+C113</f>
        <v>2332</v>
      </c>
      <c r="D101" s="68">
        <f t="shared" si="25"/>
        <v>21</v>
      </c>
      <c r="E101" s="69">
        <f t="shared" si="25"/>
        <v>10</v>
      </c>
      <c r="F101" s="69">
        <f t="shared" si="25"/>
        <v>8</v>
      </c>
      <c r="G101" s="69">
        <f t="shared" si="25"/>
        <v>0</v>
      </c>
      <c r="H101" s="69">
        <f t="shared" si="25"/>
        <v>209</v>
      </c>
      <c r="I101" s="69">
        <f t="shared" si="25"/>
        <v>17</v>
      </c>
      <c r="J101" s="69">
        <f t="shared" si="25"/>
        <v>0</v>
      </c>
      <c r="K101" s="69">
        <f t="shared" si="25"/>
        <v>0</v>
      </c>
      <c r="L101" s="69">
        <f t="shared" si="25"/>
        <v>1</v>
      </c>
      <c r="M101" s="69">
        <f t="shared" si="25"/>
        <v>2</v>
      </c>
      <c r="N101" s="70">
        <f t="shared" si="25"/>
        <v>0</v>
      </c>
      <c r="O101" s="67">
        <f t="shared" si="23"/>
        <v>2600</v>
      </c>
    </row>
    <row r="102" spans="1:15" ht="15.75" thickBot="1" x14ac:dyDescent="0.3">
      <c r="A102" s="192" t="s">
        <v>167</v>
      </c>
      <c r="B102" s="71">
        <f t="shared" si="8"/>
        <v>1690</v>
      </c>
      <c r="C102" s="72">
        <f t="shared" ref="C102:N102" si="26">C114+C115+C116+C117+C118+C119+C120+C121+C122+C123+C124+C125+C126+C127+C128+C129+C130</f>
        <v>1373</v>
      </c>
      <c r="D102" s="72">
        <f t="shared" si="26"/>
        <v>0</v>
      </c>
      <c r="E102" s="72">
        <f t="shared" si="26"/>
        <v>6</v>
      </c>
      <c r="F102" s="72">
        <f t="shared" si="26"/>
        <v>4</v>
      </c>
      <c r="G102" s="72">
        <f t="shared" si="26"/>
        <v>0</v>
      </c>
      <c r="H102" s="72">
        <f t="shared" si="26"/>
        <v>307</v>
      </c>
      <c r="I102" s="72">
        <f t="shared" si="26"/>
        <v>0</v>
      </c>
      <c r="J102" s="72">
        <f t="shared" si="26"/>
        <v>0</v>
      </c>
      <c r="K102" s="72">
        <f t="shared" si="26"/>
        <v>0</v>
      </c>
      <c r="L102" s="72">
        <f t="shared" si="26"/>
        <v>0</v>
      </c>
      <c r="M102" s="72">
        <f t="shared" si="26"/>
        <v>0</v>
      </c>
      <c r="N102" s="72">
        <f t="shared" si="26"/>
        <v>0</v>
      </c>
      <c r="O102" s="71">
        <f t="shared" si="23"/>
        <v>1690</v>
      </c>
    </row>
    <row r="103" spans="1:15" x14ac:dyDescent="0.25">
      <c r="A103" s="38" t="s">
        <v>30</v>
      </c>
      <c r="B103" s="8">
        <f t="shared" si="8"/>
        <v>1630</v>
      </c>
      <c r="C103" s="58">
        <v>1470</v>
      </c>
      <c r="D103" s="35">
        <v>10</v>
      </c>
      <c r="E103" s="28">
        <v>5</v>
      </c>
      <c r="F103" s="28">
        <v>3</v>
      </c>
      <c r="G103" s="28"/>
      <c r="H103" s="28">
        <v>126</v>
      </c>
      <c r="I103" s="28">
        <v>15</v>
      </c>
      <c r="J103" s="28"/>
      <c r="K103" s="28"/>
      <c r="L103" s="28">
        <v>1</v>
      </c>
      <c r="M103" s="28"/>
      <c r="N103" s="29"/>
      <c r="O103" s="8">
        <f t="shared" si="23"/>
        <v>1630</v>
      </c>
    </row>
    <row r="104" spans="1:15" x14ac:dyDescent="0.25">
      <c r="A104" s="39" t="s">
        <v>31</v>
      </c>
      <c r="B104" s="13">
        <f t="shared" si="8"/>
        <v>70</v>
      </c>
      <c r="C104" s="59">
        <v>50</v>
      </c>
      <c r="D104" s="40">
        <v>2</v>
      </c>
      <c r="E104" s="30">
        <v>2</v>
      </c>
      <c r="F104" s="30">
        <v>3</v>
      </c>
      <c r="G104" s="30"/>
      <c r="H104" s="30">
        <v>10</v>
      </c>
      <c r="I104" s="30">
        <v>2</v>
      </c>
      <c r="J104" s="30"/>
      <c r="K104" s="30"/>
      <c r="L104" s="30"/>
      <c r="M104" s="30">
        <v>1</v>
      </c>
      <c r="N104" s="31"/>
      <c r="O104" s="13">
        <f t="shared" si="23"/>
        <v>70</v>
      </c>
    </row>
    <row r="105" spans="1:15" x14ac:dyDescent="0.25">
      <c r="A105" s="39" t="s">
        <v>157</v>
      </c>
      <c r="B105" s="13">
        <f t="shared" si="8"/>
        <v>430</v>
      </c>
      <c r="C105" s="59">
        <v>411</v>
      </c>
      <c r="D105" s="40"/>
      <c r="E105" s="30">
        <v>3</v>
      </c>
      <c r="F105" s="30"/>
      <c r="G105" s="30"/>
      <c r="H105" s="30">
        <v>16</v>
      </c>
      <c r="I105" s="30"/>
      <c r="J105" s="30"/>
      <c r="K105" s="30"/>
      <c r="L105" s="30"/>
      <c r="M105" s="30"/>
      <c r="N105" s="31"/>
      <c r="O105" s="13">
        <f t="shared" si="23"/>
        <v>430</v>
      </c>
    </row>
    <row r="106" spans="1:15" x14ac:dyDescent="0.25">
      <c r="A106" s="39" t="s">
        <v>158</v>
      </c>
      <c r="B106" s="13">
        <f t="shared" si="8"/>
        <v>30</v>
      </c>
      <c r="C106" s="59">
        <v>27</v>
      </c>
      <c r="D106" s="40">
        <v>1</v>
      </c>
      <c r="E106" s="30"/>
      <c r="F106" s="30"/>
      <c r="G106" s="30"/>
      <c r="H106" s="30">
        <v>2</v>
      </c>
      <c r="I106" s="30"/>
      <c r="J106" s="30"/>
      <c r="K106" s="30"/>
      <c r="L106" s="30"/>
      <c r="M106" s="30"/>
      <c r="N106" s="31"/>
      <c r="O106" s="13">
        <f t="shared" si="23"/>
        <v>30</v>
      </c>
    </row>
    <row r="107" spans="1:15" x14ac:dyDescent="0.25">
      <c r="A107" s="39" t="s">
        <v>159</v>
      </c>
      <c r="B107" s="13">
        <f t="shared" si="8"/>
        <v>15</v>
      </c>
      <c r="C107" s="59">
        <v>13</v>
      </c>
      <c r="D107" s="40"/>
      <c r="E107" s="30"/>
      <c r="F107" s="30"/>
      <c r="G107" s="30"/>
      <c r="H107" s="30">
        <v>2</v>
      </c>
      <c r="I107" s="30"/>
      <c r="J107" s="30"/>
      <c r="K107" s="30"/>
      <c r="L107" s="30"/>
      <c r="M107" s="30"/>
      <c r="N107" s="31"/>
      <c r="O107" s="13">
        <f t="shared" si="23"/>
        <v>15</v>
      </c>
    </row>
    <row r="108" spans="1:15" x14ac:dyDescent="0.25">
      <c r="A108" s="39" t="s">
        <v>160</v>
      </c>
      <c r="B108" s="13">
        <f t="shared" ref="B108:B139" si="27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3"/>
        <v>0</v>
      </c>
    </row>
    <row r="109" spans="1:15" x14ac:dyDescent="0.25">
      <c r="A109" s="39" t="s">
        <v>172</v>
      </c>
      <c r="B109" s="13">
        <f t="shared" si="27"/>
        <v>160</v>
      </c>
      <c r="C109" s="59">
        <v>140</v>
      </c>
      <c r="D109" s="40">
        <v>3</v>
      </c>
      <c r="E109" s="30"/>
      <c r="F109" s="30"/>
      <c r="G109" s="30"/>
      <c r="H109" s="30">
        <v>16</v>
      </c>
      <c r="I109" s="30"/>
      <c r="J109" s="30"/>
      <c r="K109" s="30"/>
      <c r="L109" s="30"/>
      <c r="M109" s="30">
        <v>1</v>
      </c>
      <c r="N109" s="31"/>
      <c r="O109" s="13">
        <f t="shared" si="23"/>
        <v>160</v>
      </c>
    </row>
    <row r="110" spans="1:15" x14ac:dyDescent="0.25">
      <c r="A110" s="39" t="s">
        <v>161</v>
      </c>
      <c r="B110" s="13">
        <f t="shared" si="27"/>
        <v>35</v>
      </c>
      <c r="C110" s="59">
        <v>26</v>
      </c>
      <c r="D110" s="40">
        <v>3</v>
      </c>
      <c r="E110" s="30"/>
      <c r="F110" s="30"/>
      <c r="G110" s="30"/>
      <c r="H110" s="30">
        <v>6</v>
      </c>
      <c r="I110" s="30"/>
      <c r="J110" s="30"/>
      <c r="K110" s="30"/>
      <c r="L110" s="30"/>
      <c r="M110" s="30"/>
      <c r="N110" s="31"/>
      <c r="O110" s="13">
        <f t="shared" si="23"/>
        <v>35</v>
      </c>
    </row>
    <row r="111" spans="1:15" x14ac:dyDescent="0.25">
      <c r="A111" s="39" t="s">
        <v>162</v>
      </c>
      <c r="B111" s="13">
        <f t="shared" si="27"/>
        <v>55</v>
      </c>
      <c r="C111" s="59">
        <v>47</v>
      </c>
      <c r="D111" s="40">
        <v>1</v>
      </c>
      <c r="E111" s="30"/>
      <c r="F111" s="30">
        <v>2</v>
      </c>
      <c r="G111" s="30"/>
      <c r="H111" s="30">
        <v>5</v>
      </c>
      <c r="I111" s="30"/>
      <c r="J111" s="30"/>
      <c r="K111" s="30"/>
      <c r="L111" s="30"/>
      <c r="M111" s="30"/>
      <c r="N111" s="31"/>
      <c r="O111" s="13">
        <f t="shared" si="23"/>
        <v>55</v>
      </c>
    </row>
    <row r="112" spans="1:15" x14ac:dyDescent="0.25">
      <c r="A112" s="39" t="s">
        <v>163</v>
      </c>
      <c r="B112" s="13">
        <f t="shared" si="27"/>
        <v>175</v>
      </c>
      <c r="C112" s="59">
        <v>148</v>
      </c>
      <c r="D112" s="40">
        <v>1</v>
      </c>
      <c r="E112" s="30"/>
      <c r="F112" s="30"/>
      <c r="G112" s="30"/>
      <c r="H112" s="30">
        <v>26</v>
      </c>
      <c r="I112" s="30"/>
      <c r="J112" s="30"/>
      <c r="K112" s="30"/>
      <c r="L112" s="30"/>
      <c r="M112" s="30"/>
      <c r="N112" s="31"/>
      <c r="O112" s="13">
        <f t="shared" si="23"/>
        <v>175</v>
      </c>
    </row>
    <row r="113" spans="1:15" x14ac:dyDescent="0.25">
      <c r="A113" s="39" t="s">
        <v>164</v>
      </c>
      <c r="B113" s="13">
        <f t="shared" si="27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8">SUM(C113:N113)</f>
        <v>0</v>
      </c>
    </row>
    <row r="114" spans="1:15" x14ac:dyDescent="0.25">
      <c r="A114" s="39" t="s">
        <v>33</v>
      </c>
      <c r="B114" s="13">
        <f t="shared" si="27"/>
        <v>600</v>
      </c>
      <c r="C114" s="59">
        <v>500</v>
      </c>
      <c r="D114" s="40"/>
      <c r="E114" s="30"/>
      <c r="F114" s="30"/>
      <c r="G114" s="30"/>
      <c r="H114" s="30">
        <v>100</v>
      </c>
      <c r="I114" s="30"/>
      <c r="J114" s="30"/>
      <c r="K114" s="30"/>
      <c r="L114" s="30"/>
      <c r="M114" s="30"/>
      <c r="N114" s="31"/>
      <c r="O114" s="13">
        <f t="shared" si="28"/>
        <v>600</v>
      </c>
    </row>
    <row r="115" spans="1:15" x14ac:dyDescent="0.25">
      <c r="A115" s="39" t="s">
        <v>34</v>
      </c>
      <c r="B115" s="13">
        <f t="shared" si="27"/>
        <v>15</v>
      </c>
      <c r="C115" s="59">
        <v>10</v>
      </c>
      <c r="D115" s="40"/>
      <c r="E115" s="30">
        <v>2</v>
      </c>
      <c r="F115" s="30">
        <v>1</v>
      </c>
      <c r="G115" s="30"/>
      <c r="H115" s="30">
        <v>2</v>
      </c>
      <c r="I115" s="30"/>
      <c r="J115" s="30"/>
      <c r="K115" s="30"/>
      <c r="L115" s="30"/>
      <c r="M115" s="30"/>
      <c r="N115" s="31"/>
      <c r="O115" s="13">
        <f t="shared" si="28"/>
        <v>15</v>
      </c>
    </row>
    <row r="116" spans="1:15" x14ac:dyDescent="0.25">
      <c r="A116" s="39" t="s">
        <v>35</v>
      </c>
      <c r="B116" s="13">
        <f t="shared" si="27"/>
        <v>70</v>
      </c>
      <c r="C116" s="59">
        <v>60</v>
      </c>
      <c r="D116" s="40"/>
      <c r="E116" s="30"/>
      <c r="F116" s="30"/>
      <c r="G116" s="30"/>
      <c r="H116" s="30">
        <v>10</v>
      </c>
      <c r="I116" s="30"/>
      <c r="J116" s="30"/>
      <c r="K116" s="30"/>
      <c r="L116" s="30"/>
      <c r="M116" s="30"/>
      <c r="N116" s="31"/>
      <c r="O116" s="13">
        <f t="shared" si="28"/>
        <v>70</v>
      </c>
    </row>
    <row r="117" spans="1:15" x14ac:dyDescent="0.25">
      <c r="A117" s="39" t="s">
        <v>36</v>
      </c>
      <c r="B117" s="13">
        <f t="shared" si="27"/>
        <v>100</v>
      </c>
      <c r="C117" s="59">
        <v>90</v>
      </c>
      <c r="D117" s="40"/>
      <c r="E117" s="30"/>
      <c r="F117" s="30"/>
      <c r="G117" s="30"/>
      <c r="H117" s="30">
        <v>10</v>
      </c>
      <c r="I117" s="30"/>
      <c r="J117" s="30"/>
      <c r="K117" s="30"/>
      <c r="L117" s="30"/>
      <c r="M117" s="30"/>
      <c r="N117" s="31"/>
      <c r="O117" s="13">
        <f t="shared" si="28"/>
        <v>100</v>
      </c>
    </row>
    <row r="118" spans="1:15" x14ac:dyDescent="0.25">
      <c r="A118" s="39" t="s">
        <v>37</v>
      </c>
      <c r="B118" s="13">
        <f t="shared" si="27"/>
        <v>55</v>
      </c>
      <c r="C118" s="59">
        <v>50</v>
      </c>
      <c r="D118" s="40"/>
      <c r="E118" s="30"/>
      <c r="F118" s="30"/>
      <c r="G118" s="30"/>
      <c r="H118" s="30">
        <v>5</v>
      </c>
      <c r="I118" s="30"/>
      <c r="J118" s="30"/>
      <c r="K118" s="30"/>
      <c r="L118" s="30"/>
      <c r="M118" s="30"/>
      <c r="N118" s="31"/>
      <c r="O118" s="13">
        <f t="shared" si="28"/>
        <v>55</v>
      </c>
    </row>
    <row r="119" spans="1:15" x14ac:dyDescent="0.25">
      <c r="A119" s="39" t="s">
        <v>38</v>
      </c>
      <c r="B119" s="13">
        <f t="shared" si="27"/>
        <v>115</v>
      </c>
      <c r="C119" s="59">
        <v>90</v>
      </c>
      <c r="D119" s="40"/>
      <c r="E119" s="30"/>
      <c r="F119" s="30"/>
      <c r="G119" s="30"/>
      <c r="H119" s="30">
        <v>25</v>
      </c>
      <c r="I119" s="30"/>
      <c r="J119" s="30"/>
      <c r="K119" s="30"/>
      <c r="L119" s="30"/>
      <c r="M119" s="30"/>
      <c r="N119" s="31"/>
      <c r="O119" s="13">
        <f t="shared" si="28"/>
        <v>115</v>
      </c>
    </row>
    <row r="120" spans="1:15" x14ac:dyDescent="0.25">
      <c r="A120" s="39" t="s">
        <v>39</v>
      </c>
      <c r="B120" s="13">
        <f t="shared" si="27"/>
        <v>70</v>
      </c>
      <c r="C120" s="59">
        <v>60</v>
      </c>
      <c r="D120" s="40"/>
      <c r="E120" s="30"/>
      <c r="F120" s="30"/>
      <c r="G120" s="30"/>
      <c r="H120" s="30">
        <v>10</v>
      </c>
      <c r="I120" s="30"/>
      <c r="J120" s="30"/>
      <c r="K120" s="30"/>
      <c r="L120" s="30"/>
      <c r="M120" s="30"/>
      <c r="N120" s="31"/>
      <c r="O120" s="13">
        <f t="shared" si="28"/>
        <v>70</v>
      </c>
    </row>
    <row r="121" spans="1:15" x14ac:dyDescent="0.25">
      <c r="A121" s="39" t="s">
        <v>40</v>
      </c>
      <c r="B121" s="13">
        <f t="shared" si="27"/>
        <v>15</v>
      </c>
      <c r="C121" s="59">
        <v>13</v>
      </c>
      <c r="D121" s="40"/>
      <c r="E121" s="30"/>
      <c r="F121" s="30"/>
      <c r="G121" s="30"/>
      <c r="H121" s="30">
        <v>2</v>
      </c>
      <c r="I121" s="30"/>
      <c r="J121" s="30"/>
      <c r="K121" s="30"/>
      <c r="L121" s="30"/>
      <c r="M121" s="30"/>
      <c r="N121" s="31"/>
      <c r="O121" s="13">
        <f t="shared" si="28"/>
        <v>15</v>
      </c>
    </row>
    <row r="122" spans="1:15" x14ac:dyDescent="0.25">
      <c r="A122" s="39" t="s">
        <v>41</v>
      </c>
      <c r="B122" s="13">
        <f t="shared" si="27"/>
        <v>15</v>
      </c>
      <c r="C122" s="59">
        <v>13</v>
      </c>
      <c r="D122" s="40"/>
      <c r="E122" s="30"/>
      <c r="F122" s="30"/>
      <c r="G122" s="30"/>
      <c r="H122" s="30">
        <v>2</v>
      </c>
      <c r="I122" s="30"/>
      <c r="J122" s="30"/>
      <c r="K122" s="30"/>
      <c r="L122" s="30"/>
      <c r="M122" s="30"/>
      <c r="N122" s="31"/>
      <c r="O122" s="13">
        <f t="shared" si="28"/>
        <v>15</v>
      </c>
    </row>
    <row r="123" spans="1:15" x14ac:dyDescent="0.25">
      <c r="A123" s="39" t="s">
        <v>42</v>
      </c>
      <c r="B123" s="13">
        <f t="shared" si="27"/>
        <v>15</v>
      </c>
      <c r="C123" s="59">
        <v>13</v>
      </c>
      <c r="D123" s="40"/>
      <c r="E123" s="30"/>
      <c r="F123" s="30"/>
      <c r="G123" s="30"/>
      <c r="H123" s="30">
        <v>2</v>
      </c>
      <c r="I123" s="30"/>
      <c r="J123" s="30"/>
      <c r="K123" s="30"/>
      <c r="L123" s="30"/>
      <c r="M123" s="30"/>
      <c r="N123" s="31"/>
      <c r="O123" s="13">
        <f t="shared" si="28"/>
        <v>15</v>
      </c>
    </row>
    <row r="124" spans="1:15" x14ac:dyDescent="0.25">
      <c r="A124" s="39" t="s">
        <v>43</v>
      </c>
      <c r="B124" s="13">
        <f t="shared" si="27"/>
        <v>190</v>
      </c>
      <c r="C124" s="59">
        <v>170</v>
      </c>
      <c r="D124" s="40"/>
      <c r="E124" s="30"/>
      <c r="F124" s="30"/>
      <c r="G124" s="30"/>
      <c r="H124" s="30">
        <v>20</v>
      </c>
      <c r="I124" s="30"/>
      <c r="J124" s="30"/>
      <c r="K124" s="30"/>
      <c r="L124" s="30"/>
      <c r="M124" s="30"/>
      <c r="N124" s="31"/>
      <c r="O124" s="13">
        <f t="shared" si="28"/>
        <v>190</v>
      </c>
    </row>
    <row r="125" spans="1:15" x14ac:dyDescent="0.25">
      <c r="A125" s="39" t="s">
        <v>44</v>
      </c>
      <c r="B125" s="13">
        <f t="shared" si="27"/>
        <v>100</v>
      </c>
      <c r="C125" s="59">
        <v>76</v>
      </c>
      <c r="D125" s="40"/>
      <c r="E125" s="30">
        <v>2</v>
      </c>
      <c r="F125" s="30">
        <v>2</v>
      </c>
      <c r="G125" s="30"/>
      <c r="H125" s="30">
        <v>20</v>
      </c>
      <c r="I125" s="30"/>
      <c r="J125" s="30"/>
      <c r="K125" s="30"/>
      <c r="L125" s="30"/>
      <c r="M125" s="30"/>
      <c r="N125" s="31"/>
      <c r="O125" s="13">
        <f t="shared" si="28"/>
        <v>100</v>
      </c>
    </row>
    <row r="126" spans="1:15" x14ac:dyDescent="0.25">
      <c r="A126" s="39" t="s">
        <v>45</v>
      </c>
      <c r="B126" s="13">
        <f t="shared" si="27"/>
        <v>15</v>
      </c>
      <c r="C126" s="59">
        <v>10</v>
      </c>
      <c r="D126" s="40"/>
      <c r="E126" s="30">
        <v>2</v>
      </c>
      <c r="F126" s="30">
        <v>1</v>
      </c>
      <c r="G126" s="30"/>
      <c r="H126" s="30">
        <v>2</v>
      </c>
      <c r="I126" s="30"/>
      <c r="J126" s="30"/>
      <c r="K126" s="30"/>
      <c r="L126" s="30"/>
      <c r="M126" s="30"/>
      <c r="N126" s="31"/>
      <c r="O126" s="13">
        <f t="shared" si="28"/>
        <v>15</v>
      </c>
    </row>
    <row r="127" spans="1:15" ht="15" customHeight="1" x14ac:dyDescent="0.25">
      <c r="A127" s="39" t="s">
        <v>46</v>
      </c>
      <c r="B127" s="13">
        <f t="shared" si="27"/>
        <v>100</v>
      </c>
      <c r="C127" s="59">
        <v>80</v>
      </c>
      <c r="D127" s="40"/>
      <c r="E127" s="30"/>
      <c r="F127" s="30"/>
      <c r="G127" s="30"/>
      <c r="H127" s="30">
        <v>20</v>
      </c>
      <c r="I127" s="30"/>
      <c r="J127" s="30"/>
      <c r="K127" s="30"/>
      <c r="L127" s="30"/>
      <c r="M127" s="30"/>
      <c r="N127" s="31"/>
      <c r="O127" s="13">
        <f t="shared" si="28"/>
        <v>100</v>
      </c>
    </row>
    <row r="128" spans="1:15" ht="15" customHeight="1" x14ac:dyDescent="0.25">
      <c r="A128" s="39" t="s">
        <v>47</v>
      </c>
      <c r="B128" s="13">
        <f t="shared" si="27"/>
        <v>30</v>
      </c>
      <c r="C128" s="59">
        <v>25</v>
      </c>
      <c r="D128" s="40"/>
      <c r="E128" s="30"/>
      <c r="F128" s="30"/>
      <c r="G128" s="30"/>
      <c r="H128" s="30">
        <v>5</v>
      </c>
      <c r="I128" s="30"/>
      <c r="J128" s="30"/>
      <c r="K128" s="30"/>
      <c r="L128" s="30"/>
      <c r="M128" s="30"/>
      <c r="N128" s="31"/>
      <c r="O128" s="13">
        <f t="shared" si="28"/>
        <v>30</v>
      </c>
    </row>
    <row r="129" spans="1:15" ht="15.75" customHeight="1" x14ac:dyDescent="0.25">
      <c r="A129" s="39" t="s">
        <v>48</v>
      </c>
      <c r="B129" s="13">
        <f t="shared" si="27"/>
        <v>170</v>
      </c>
      <c r="C129" s="59">
        <v>100</v>
      </c>
      <c r="D129" s="40"/>
      <c r="E129" s="30"/>
      <c r="F129" s="30"/>
      <c r="G129" s="30"/>
      <c r="H129" s="30">
        <v>70</v>
      </c>
      <c r="I129" s="30"/>
      <c r="J129" s="30"/>
      <c r="K129" s="30"/>
      <c r="L129" s="30"/>
      <c r="M129" s="30"/>
      <c r="N129" s="31"/>
      <c r="O129" s="13">
        <f t="shared" si="28"/>
        <v>170</v>
      </c>
    </row>
    <row r="130" spans="1:15" ht="15.75" thickBot="1" x14ac:dyDescent="0.3">
      <c r="A130" s="42" t="s">
        <v>49</v>
      </c>
      <c r="B130" s="16">
        <f t="shared" si="27"/>
        <v>15</v>
      </c>
      <c r="C130" s="60">
        <v>13</v>
      </c>
      <c r="D130" s="43"/>
      <c r="E130" s="32"/>
      <c r="F130" s="32"/>
      <c r="G130" s="32"/>
      <c r="H130" s="32">
        <v>2</v>
      </c>
      <c r="I130" s="32"/>
      <c r="J130" s="32"/>
      <c r="K130" s="32"/>
      <c r="L130" s="32"/>
      <c r="M130" s="32"/>
      <c r="N130" s="33"/>
      <c r="O130" s="16">
        <f t="shared" si="28"/>
        <v>15</v>
      </c>
    </row>
    <row r="131" spans="1:15" x14ac:dyDescent="0.25">
      <c r="A131" s="190" t="s">
        <v>50</v>
      </c>
      <c r="B131" s="66">
        <f t="shared" si="27"/>
        <v>775</v>
      </c>
      <c r="C131" s="63">
        <f t="shared" ref="C131:N131" si="29">C132+C133</f>
        <v>668</v>
      </c>
      <c r="D131" s="63">
        <f t="shared" si="29"/>
        <v>2</v>
      </c>
      <c r="E131" s="64">
        <f t="shared" si="29"/>
        <v>0</v>
      </c>
      <c r="F131" s="64">
        <f t="shared" si="29"/>
        <v>0</v>
      </c>
      <c r="G131" s="64">
        <f t="shared" si="29"/>
        <v>0</v>
      </c>
      <c r="H131" s="64">
        <f t="shared" si="29"/>
        <v>69</v>
      </c>
      <c r="I131" s="64">
        <f t="shared" si="29"/>
        <v>15</v>
      </c>
      <c r="J131" s="64">
        <f t="shared" si="29"/>
        <v>21</v>
      </c>
      <c r="K131" s="64">
        <f t="shared" si="29"/>
        <v>0</v>
      </c>
      <c r="L131" s="64">
        <f t="shared" si="29"/>
        <v>0</v>
      </c>
      <c r="M131" s="64">
        <f t="shared" si="29"/>
        <v>0</v>
      </c>
      <c r="N131" s="65">
        <f t="shared" si="29"/>
        <v>0</v>
      </c>
      <c r="O131" s="66">
        <f t="shared" si="28"/>
        <v>775</v>
      </c>
    </row>
    <row r="132" spans="1:15" x14ac:dyDescent="0.25">
      <c r="A132" s="191" t="s">
        <v>166</v>
      </c>
      <c r="B132" s="67">
        <f t="shared" si="27"/>
        <v>620</v>
      </c>
      <c r="C132" s="68">
        <f t="shared" ref="C132:N132" si="30">C134+C135+C136+C137+C138+C139+C140+C141+C142+C143+C144+C145+C146+C147+C148+C149+C150+C151+C152+C153+C154+C155+C156</f>
        <v>529</v>
      </c>
      <c r="D132" s="68">
        <f t="shared" si="30"/>
        <v>2</v>
      </c>
      <c r="E132" s="69">
        <f t="shared" si="30"/>
        <v>0</v>
      </c>
      <c r="F132" s="69">
        <f t="shared" si="30"/>
        <v>0</v>
      </c>
      <c r="G132" s="69">
        <f t="shared" si="30"/>
        <v>0</v>
      </c>
      <c r="H132" s="69">
        <f t="shared" si="30"/>
        <v>53</v>
      </c>
      <c r="I132" s="69">
        <f t="shared" si="30"/>
        <v>15</v>
      </c>
      <c r="J132" s="69">
        <f t="shared" si="30"/>
        <v>21</v>
      </c>
      <c r="K132" s="69">
        <f t="shared" si="30"/>
        <v>0</v>
      </c>
      <c r="L132" s="69">
        <f t="shared" si="30"/>
        <v>0</v>
      </c>
      <c r="M132" s="69">
        <f t="shared" si="30"/>
        <v>0</v>
      </c>
      <c r="N132" s="70">
        <f t="shared" si="30"/>
        <v>0</v>
      </c>
      <c r="O132" s="67">
        <f t="shared" si="28"/>
        <v>620</v>
      </c>
    </row>
    <row r="133" spans="1:15" ht="15.75" thickBot="1" x14ac:dyDescent="0.3">
      <c r="A133" s="192" t="s">
        <v>169</v>
      </c>
      <c r="B133" s="71">
        <f t="shared" si="27"/>
        <v>155</v>
      </c>
      <c r="C133" s="72">
        <f t="shared" ref="C133:N133" si="31">C157+C158+C159+C160+C161+C162+C163+C164+C165</f>
        <v>139</v>
      </c>
      <c r="D133" s="72">
        <f t="shared" si="31"/>
        <v>0</v>
      </c>
      <c r="E133" s="72">
        <f t="shared" si="31"/>
        <v>0</v>
      </c>
      <c r="F133" s="72">
        <f t="shared" si="31"/>
        <v>0</v>
      </c>
      <c r="G133" s="72">
        <f t="shared" si="31"/>
        <v>0</v>
      </c>
      <c r="H133" s="72">
        <f t="shared" si="31"/>
        <v>16</v>
      </c>
      <c r="I133" s="72">
        <f t="shared" si="31"/>
        <v>0</v>
      </c>
      <c r="J133" s="72">
        <f t="shared" si="31"/>
        <v>0</v>
      </c>
      <c r="K133" s="72">
        <f t="shared" si="31"/>
        <v>0</v>
      </c>
      <c r="L133" s="72">
        <f t="shared" si="31"/>
        <v>0</v>
      </c>
      <c r="M133" s="72">
        <f t="shared" si="31"/>
        <v>0</v>
      </c>
      <c r="N133" s="72">
        <f t="shared" si="31"/>
        <v>0</v>
      </c>
      <c r="O133" s="71">
        <f t="shared" si="28"/>
        <v>155</v>
      </c>
    </row>
    <row r="134" spans="1:15" x14ac:dyDescent="0.25">
      <c r="A134" s="38" t="s">
        <v>51</v>
      </c>
      <c r="B134" s="8">
        <f t="shared" si="27"/>
        <v>60</v>
      </c>
      <c r="C134" s="58">
        <v>53</v>
      </c>
      <c r="D134" s="35"/>
      <c r="E134" s="28"/>
      <c r="F134" s="28"/>
      <c r="G134" s="28"/>
      <c r="H134" s="28">
        <v>2</v>
      </c>
      <c r="I134" s="28">
        <v>4</v>
      </c>
      <c r="J134" s="28">
        <v>1</v>
      </c>
      <c r="K134" s="28"/>
      <c r="L134" s="28"/>
      <c r="M134" s="28"/>
      <c r="N134" s="29"/>
      <c r="O134" s="8">
        <f t="shared" si="28"/>
        <v>60</v>
      </c>
    </row>
    <row r="135" spans="1:15" x14ac:dyDescent="0.25">
      <c r="A135" s="39" t="s">
        <v>52</v>
      </c>
      <c r="B135" s="13">
        <f t="shared" si="27"/>
        <v>30</v>
      </c>
      <c r="C135" s="59">
        <v>23</v>
      </c>
      <c r="D135" s="40"/>
      <c r="E135" s="30"/>
      <c r="F135" s="30"/>
      <c r="G135" s="30"/>
      <c r="H135" s="30">
        <v>2</v>
      </c>
      <c r="I135" s="30"/>
      <c r="J135" s="30">
        <v>5</v>
      </c>
      <c r="K135" s="30"/>
      <c r="L135" s="30"/>
      <c r="M135" s="30"/>
      <c r="N135" s="31"/>
      <c r="O135" s="13">
        <f t="shared" si="28"/>
        <v>30</v>
      </c>
    </row>
    <row r="136" spans="1:15" x14ac:dyDescent="0.25">
      <c r="A136" s="39" t="s">
        <v>53</v>
      </c>
      <c r="B136" s="13">
        <f t="shared" si="27"/>
        <v>20</v>
      </c>
      <c r="C136" s="59">
        <v>13</v>
      </c>
      <c r="D136" s="40"/>
      <c r="E136" s="30"/>
      <c r="F136" s="30"/>
      <c r="G136" s="30"/>
      <c r="H136" s="30">
        <v>2</v>
      </c>
      <c r="I136" s="30">
        <v>5</v>
      </c>
      <c r="J136" s="30"/>
      <c r="K136" s="30"/>
      <c r="L136" s="30"/>
      <c r="M136" s="30"/>
      <c r="N136" s="31"/>
      <c r="O136" s="13">
        <f t="shared" si="28"/>
        <v>20</v>
      </c>
    </row>
    <row r="137" spans="1:15" x14ac:dyDescent="0.25">
      <c r="A137" s="39" t="s">
        <v>54</v>
      </c>
      <c r="B137" s="13">
        <f t="shared" si="27"/>
        <v>30</v>
      </c>
      <c r="C137" s="59">
        <v>28</v>
      </c>
      <c r="D137" s="40"/>
      <c r="E137" s="30"/>
      <c r="F137" s="30"/>
      <c r="G137" s="30"/>
      <c r="H137" s="30">
        <v>2</v>
      </c>
      <c r="I137" s="30"/>
      <c r="J137" s="30"/>
      <c r="K137" s="30"/>
      <c r="L137" s="30"/>
      <c r="M137" s="30"/>
      <c r="N137" s="31"/>
      <c r="O137" s="13">
        <f t="shared" si="28"/>
        <v>30</v>
      </c>
    </row>
    <row r="138" spans="1:15" x14ac:dyDescent="0.25">
      <c r="A138" s="39" t="s">
        <v>55</v>
      </c>
      <c r="B138" s="13">
        <f t="shared" si="27"/>
        <v>20</v>
      </c>
      <c r="C138" s="59">
        <v>18</v>
      </c>
      <c r="D138" s="40"/>
      <c r="E138" s="30"/>
      <c r="F138" s="30"/>
      <c r="G138" s="30"/>
      <c r="H138" s="30">
        <v>2</v>
      </c>
      <c r="I138" s="30"/>
      <c r="J138" s="30"/>
      <c r="K138" s="30"/>
      <c r="L138" s="30"/>
      <c r="M138" s="30"/>
      <c r="N138" s="31"/>
      <c r="O138" s="13">
        <f t="shared" si="28"/>
        <v>20</v>
      </c>
    </row>
    <row r="139" spans="1:15" x14ac:dyDescent="0.25">
      <c r="A139" s="39" t="s">
        <v>56</v>
      </c>
      <c r="B139" s="13">
        <f t="shared" si="27"/>
        <v>20</v>
      </c>
      <c r="C139" s="59">
        <v>18</v>
      </c>
      <c r="D139" s="40"/>
      <c r="E139" s="30"/>
      <c r="F139" s="30"/>
      <c r="G139" s="30"/>
      <c r="H139" s="30">
        <v>2</v>
      </c>
      <c r="I139" s="30"/>
      <c r="J139" s="30"/>
      <c r="K139" s="30"/>
      <c r="L139" s="30"/>
      <c r="M139" s="30"/>
      <c r="N139" s="31"/>
      <c r="O139" s="13">
        <f t="shared" si="28"/>
        <v>20</v>
      </c>
    </row>
    <row r="140" spans="1:15" x14ac:dyDescent="0.25">
      <c r="A140" s="39" t="s">
        <v>57</v>
      </c>
      <c r="B140" s="13">
        <f t="shared" ref="B140:B171" si="32">SUM(C140:N140)</f>
        <v>20</v>
      </c>
      <c r="C140" s="59">
        <v>14</v>
      </c>
      <c r="D140" s="40"/>
      <c r="E140" s="30"/>
      <c r="F140" s="30"/>
      <c r="G140" s="30"/>
      <c r="H140" s="30">
        <v>4</v>
      </c>
      <c r="I140" s="30">
        <v>2</v>
      </c>
      <c r="J140" s="30"/>
      <c r="K140" s="30"/>
      <c r="L140" s="30"/>
      <c r="M140" s="30"/>
      <c r="N140" s="31"/>
      <c r="O140" s="13">
        <f t="shared" si="28"/>
        <v>20</v>
      </c>
    </row>
    <row r="141" spans="1:15" x14ac:dyDescent="0.25">
      <c r="A141" s="39" t="s">
        <v>58</v>
      </c>
      <c r="B141" s="13">
        <f t="shared" si="32"/>
        <v>20</v>
      </c>
      <c r="C141" s="59">
        <v>18</v>
      </c>
      <c r="D141" s="40"/>
      <c r="E141" s="30"/>
      <c r="F141" s="30"/>
      <c r="G141" s="30"/>
      <c r="H141" s="30">
        <v>2</v>
      </c>
      <c r="I141" s="30"/>
      <c r="J141" s="30"/>
      <c r="K141" s="30"/>
      <c r="L141" s="30"/>
      <c r="M141" s="30"/>
      <c r="N141" s="31"/>
      <c r="O141" s="13">
        <f t="shared" si="28"/>
        <v>20</v>
      </c>
    </row>
    <row r="142" spans="1:15" x14ac:dyDescent="0.25">
      <c r="A142" s="39" t="s">
        <v>59</v>
      </c>
      <c r="B142" s="13">
        <f t="shared" si="32"/>
        <v>20</v>
      </c>
      <c r="C142" s="59">
        <v>18</v>
      </c>
      <c r="D142" s="40"/>
      <c r="E142" s="30"/>
      <c r="F142" s="30"/>
      <c r="G142" s="30"/>
      <c r="H142" s="30">
        <v>2</v>
      </c>
      <c r="I142" s="30"/>
      <c r="J142" s="30"/>
      <c r="K142" s="30"/>
      <c r="L142" s="30"/>
      <c r="M142" s="30"/>
      <c r="N142" s="31"/>
      <c r="O142" s="13">
        <f t="shared" si="28"/>
        <v>20</v>
      </c>
    </row>
    <row r="143" spans="1:15" x14ac:dyDescent="0.25">
      <c r="A143" s="39" t="s">
        <v>60</v>
      </c>
      <c r="B143" s="13">
        <f t="shared" si="32"/>
        <v>20</v>
      </c>
      <c r="C143" s="59">
        <v>18</v>
      </c>
      <c r="D143" s="40"/>
      <c r="E143" s="30"/>
      <c r="F143" s="30"/>
      <c r="G143" s="30"/>
      <c r="H143" s="30">
        <v>2</v>
      </c>
      <c r="I143" s="30"/>
      <c r="J143" s="30"/>
      <c r="K143" s="30"/>
      <c r="L143" s="30"/>
      <c r="M143" s="30"/>
      <c r="N143" s="31"/>
      <c r="O143" s="13">
        <f t="shared" si="28"/>
        <v>20</v>
      </c>
    </row>
    <row r="144" spans="1:15" x14ac:dyDescent="0.25">
      <c r="A144" s="39" t="s">
        <v>61</v>
      </c>
      <c r="B144" s="13">
        <f t="shared" si="32"/>
        <v>20</v>
      </c>
      <c r="C144" s="59">
        <v>18</v>
      </c>
      <c r="D144" s="40"/>
      <c r="E144" s="30"/>
      <c r="F144" s="30"/>
      <c r="G144" s="30"/>
      <c r="H144" s="30">
        <v>2</v>
      </c>
      <c r="I144" s="30"/>
      <c r="J144" s="30"/>
      <c r="K144" s="30"/>
      <c r="L144" s="30"/>
      <c r="M144" s="30"/>
      <c r="N144" s="31"/>
      <c r="O144" s="13">
        <f t="shared" si="28"/>
        <v>20</v>
      </c>
    </row>
    <row r="145" spans="1:15" x14ac:dyDescent="0.25">
      <c r="A145" s="39" t="s">
        <v>62</v>
      </c>
      <c r="B145" s="13">
        <f t="shared" si="32"/>
        <v>30</v>
      </c>
      <c r="C145" s="59">
        <v>28</v>
      </c>
      <c r="D145" s="40"/>
      <c r="E145" s="30"/>
      <c r="F145" s="30"/>
      <c r="G145" s="30"/>
      <c r="H145" s="30">
        <v>2</v>
      </c>
      <c r="I145" s="30"/>
      <c r="J145" s="30"/>
      <c r="K145" s="30"/>
      <c r="L145" s="30"/>
      <c r="M145" s="30"/>
      <c r="N145" s="31"/>
      <c r="O145" s="13">
        <f t="shared" si="28"/>
        <v>30</v>
      </c>
    </row>
    <row r="146" spans="1:15" x14ac:dyDescent="0.25">
      <c r="A146" s="39" t="s">
        <v>63</v>
      </c>
      <c r="B146" s="13">
        <f t="shared" si="32"/>
        <v>30</v>
      </c>
      <c r="C146" s="59">
        <v>28</v>
      </c>
      <c r="D146" s="40"/>
      <c r="E146" s="30"/>
      <c r="F146" s="30"/>
      <c r="G146" s="30"/>
      <c r="H146" s="30">
        <v>2</v>
      </c>
      <c r="I146" s="30"/>
      <c r="J146" s="30"/>
      <c r="K146" s="30"/>
      <c r="L146" s="30"/>
      <c r="M146" s="30"/>
      <c r="N146" s="31"/>
      <c r="O146" s="13">
        <f t="shared" si="28"/>
        <v>30</v>
      </c>
    </row>
    <row r="147" spans="1:15" x14ac:dyDescent="0.25">
      <c r="A147" s="39" t="s">
        <v>64</v>
      </c>
      <c r="B147" s="13">
        <f t="shared" si="32"/>
        <v>60</v>
      </c>
      <c r="C147" s="205">
        <v>42</v>
      </c>
      <c r="D147" s="40">
        <v>2</v>
      </c>
      <c r="E147" s="30"/>
      <c r="F147" s="30"/>
      <c r="G147" s="30"/>
      <c r="H147" s="30">
        <v>8</v>
      </c>
      <c r="I147" s="30">
        <v>4</v>
      </c>
      <c r="J147" s="30">
        <v>4</v>
      </c>
      <c r="K147" s="30"/>
      <c r="L147" s="30"/>
      <c r="M147" s="30"/>
      <c r="N147" s="31"/>
      <c r="O147" s="13">
        <f t="shared" si="28"/>
        <v>60</v>
      </c>
    </row>
    <row r="148" spans="1:15" x14ac:dyDescent="0.25">
      <c r="A148" s="39" t="s">
        <v>65</v>
      </c>
      <c r="B148" s="13">
        <f t="shared" si="32"/>
        <v>30</v>
      </c>
      <c r="C148" s="59">
        <v>27</v>
      </c>
      <c r="D148" s="40"/>
      <c r="E148" s="30"/>
      <c r="F148" s="30"/>
      <c r="G148" s="30"/>
      <c r="H148" s="30">
        <v>2</v>
      </c>
      <c r="I148" s="30"/>
      <c r="J148" s="30">
        <v>1</v>
      </c>
      <c r="K148" s="30"/>
      <c r="L148" s="30"/>
      <c r="M148" s="30"/>
      <c r="N148" s="31"/>
      <c r="O148" s="13">
        <f t="shared" si="28"/>
        <v>30</v>
      </c>
    </row>
    <row r="149" spans="1:15" x14ac:dyDescent="0.25">
      <c r="A149" s="39" t="s">
        <v>66</v>
      </c>
      <c r="B149" s="13">
        <f t="shared" si="32"/>
        <v>30</v>
      </c>
      <c r="C149" s="59">
        <v>27</v>
      </c>
      <c r="D149" s="40"/>
      <c r="E149" s="30"/>
      <c r="F149" s="30"/>
      <c r="G149" s="30"/>
      <c r="H149" s="30">
        <v>2</v>
      </c>
      <c r="I149" s="30"/>
      <c r="J149" s="30">
        <v>1</v>
      </c>
      <c r="K149" s="30"/>
      <c r="L149" s="30"/>
      <c r="M149" s="30"/>
      <c r="N149" s="31"/>
      <c r="O149" s="13">
        <f t="shared" si="28"/>
        <v>30</v>
      </c>
    </row>
    <row r="150" spans="1:15" x14ac:dyDescent="0.25">
      <c r="A150" s="39" t="s">
        <v>67</v>
      </c>
      <c r="B150" s="13">
        <f t="shared" si="32"/>
        <v>20</v>
      </c>
      <c r="C150" s="59">
        <v>18</v>
      </c>
      <c r="D150" s="40"/>
      <c r="E150" s="30"/>
      <c r="F150" s="30"/>
      <c r="G150" s="30"/>
      <c r="H150" s="30">
        <v>2</v>
      </c>
      <c r="I150" s="30"/>
      <c r="J150" s="30"/>
      <c r="K150" s="30"/>
      <c r="L150" s="30"/>
      <c r="M150" s="30"/>
      <c r="N150" s="31"/>
      <c r="O150" s="13">
        <f t="shared" si="28"/>
        <v>20</v>
      </c>
    </row>
    <row r="151" spans="1:15" x14ac:dyDescent="0.25">
      <c r="A151" s="39" t="s">
        <v>171</v>
      </c>
      <c r="B151" s="13">
        <f t="shared" si="32"/>
        <v>20</v>
      </c>
      <c r="C151" s="59">
        <v>14</v>
      </c>
      <c r="D151" s="40"/>
      <c r="E151" s="30"/>
      <c r="F151" s="30"/>
      <c r="G151" s="30"/>
      <c r="H151" s="30">
        <v>2</v>
      </c>
      <c r="I151" s="30"/>
      <c r="J151" s="30">
        <v>4</v>
      </c>
      <c r="K151" s="30"/>
      <c r="L151" s="30"/>
      <c r="M151" s="30"/>
      <c r="N151" s="31"/>
      <c r="O151" s="13">
        <f t="shared" si="28"/>
        <v>20</v>
      </c>
    </row>
    <row r="152" spans="1:15" x14ac:dyDescent="0.25">
      <c r="A152" s="39" t="s">
        <v>68</v>
      </c>
      <c r="B152" s="13">
        <f t="shared" si="32"/>
        <v>30</v>
      </c>
      <c r="C152" s="59">
        <v>25</v>
      </c>
      <c r="D152" s="40"/>
      <c r="E152" s="30"/>
      <c r="F152" s="30"/>
      <c r="G152" s="30"/>
      <c r="H152" s="30">
        <v>2</v>
      </c>
      <c r="I152" s="30"/>
      <c r="J152" s="30">
        <v>3</v>
      </c>
      <c r="K152" s="30"/>
      <c r="L152" s="30"/>
      <c r="M152" s="30"/>
      <c r="N152" s="31"/>
      <c r="O152" s="13">
        <f t="shared" si="28"/>
        <v>30</v>
      </c>
    </row>
    <row r="153" spans="1:15" x14ac:dyDescent="0.25">
      <c r="A153" s="39" t="s">
        <v>69</v>
      </c>
      <c r="B153" s="13">
        <f t="shared" si="32"/>
        <v>20</v>
      </c>
      <c r="C153" s="59">
        <v>18</v>
      </c>
      <c r="D153" s="40"/>
      <c r="E153" s="30"/>
      <c r="F153" s="30"/>
      <c r="G153" s="30"/>
      <c r="H153" s="30">
        <v>1</v>
      </c>
      <c r="I153" s="30"/>
      <c r="J153" s="30">
        <v>1</v>
      </c>
      <c r="K153" s="30"/>
      <c r="L153" s="30"/>
      <c r="M153" s="30"/>
      <c r="N153" s="31"/>
      <c r="O153" s="13">
        <f t="shared" si="28"/>
        <v>20</v>
      </c>
    </row>
    <row r="154" spans="1:15" x14ac:dyDescent="0.25">
      <c r="A154" s="39" t="s">
        <v>70</v>
      </c>
      <c r="B154" s="13">
        <f t="shared" si="32"/>
        <v>20</v>
      </c>
      <c r="C154" s="59">
        <v>17</v>
      </c>
      <c r="D154" s="40"/>
      <c r="E154" s="30"/>
      <c r="F154" s="30"/>
      <c r="G154" s="30"/>
      <c r="H154" s="30">
        <v>2</v>
      </c>
      <c r="I154" s="30"/>
      <c r="J154" s="30">
        <v>1</v>
      </c>
      <c r="K154" s="30"/>
      <c r="L154" s="30"/>
      <c r="M154" s="30"/>
      <c r="N154" s="31"/>
      <c r="O154" s="13">
        <f t="shared" si="28"/>
        <v>20</v>
      </c>
    </row>
    <row r="155" spans="1:15" x14ac:dyDescent="0.25">
      <c r="A155" s="39" t="s">
        <v>71</v>
      </c>
      <c r="B155" s="13">
        <f t="shared" si="32"/>
        <v>20</v>
      </c>
      <c r="C155" s="59">
        <v>18</v>
      </c>
      <c r="D155" s="40"/>
      <c r="E155" s="30"/>
      <c r="F155" s="30"/>
      <c r="G155" s="30"/>
      <c r="H155" s="30">
        <v>2</v>
      </c>
      <c r="I155" s="30"/>
      <c r="J155" s="30"/>
      <c r="K155" s="30"/>
      <c r="L155" s="30"/>
      <c r="M155" s="30"/>
      <c r="N155" s="31"/>
      <c r="O155" s="13">
        <f t="shared" si="28"/>
        <v>20</v>
      </c>
    </row>
    <row r="156" spans="1:15" x14ac:dyDescent="0.25">
      <c r="A156" s="39" t="s">
        <v>72</v>
      </c>
      <c r="B156" s="13">
        <f t="shared" si="32"/>
        <v>30</v>
      </c>
      <c r="C156" s="59">
        <v>28</v>
      </c>
      <c r="D156" s="40"/>
      <c r="E156" s="30"/>
      <c r="F156" s="30"/>
      <c r="G156" s="30"/>
      <c r="H156" s="30">
        <v>2</v>
      </c>
      <c r="I156" s="30"/>
      <c r="J156" s="30"/>
      <c r="K156" s="30"/>
      <c r="L156" s="30"/>
      <c r="M156" s="30"/>
      <c r="N156" s="31"/>
      <c r="O156" s="13">
        <f t="shared" si="28"/>
        <v>30</v>
      </c>
    </row>
    <row r="157" spans="1:15" x14ac:dyDescent="0.25">
      <c r="A157" s="39" t="s">
        <v>73</v>
      </c>
      <c r="B157" s="13">
        <f t="shared" si="32"/>
        <v>20</v>
      </c>
      <c r="C157" s="59">
        <v>18</v>
      </c>
      <c r="D157" s="40"/>
      <c r="E157" s="30"/>
      <c r="F157" s="30"/>
      <c r="G157" s="30"/>
      <c r="H157" s="30">
        <v>2</v>
      </c>
      <c r="I157" s="30"/>
      <c r="J157" s="30"/>
      <c r="K157" s="30"/>
      <c r="L157" s="30"/>
      <c r="M157" s="30"/>
      <c r="N157" s="31"/>
      <c r="O157" s="13">
        <f t="shared" si="28"/>
        <v>20</v>
      </c>
    </row>
    <row r="158" spans="1:15" x14ac:dyDescent="0.25">
      <c r="A158" s="39" t="s">
        <v>74</v>
      </c>
      <c r="B158" s="13">
        <f t="shared" si="32"/>
        <v>20</v>
      </c>
      <c r="C158" s="59">
        <v>18</v>
      </c>
      <c r="D158" s="40"/>
      <c r="E158" s="30"/>
      <c r="F158" s="30"/>
      <c r="G158" s="30"/>
      <c r="H158" s="30">
        <v>2</v>
      </c>
      <c r="I158" s="30"/>
      <c r="J158" s="30"/>
      <c r="K158" s="30"/>
      <c r="L158" s="30"/>
      <c r="M158" s="30"/>
      <c r="N158" s="31"/>
      <c r="O158" s="13">
        <f t="shared" si="28"/>
        <v>20</v>
      </c>
    </row>
    <row r="159" spans="1:15" x14ac:dyDescent="0.25">
      <c r="A159" s="39" t="s">
        <v>75</v>
      </c>
      <c r="B159" s="13">
        <f t="shared" si="32"/>
        <v>20</v>
      </c>
      <c r="C159" s="59">
        <v>18</v>
      </c>
      <c r="D159" s="40"/>
      <c r="E159" s="30"/>
      <c r="F159" s="30"/>
      <c r="G159" s="30"/>
      <c r="H159" s="30">
        <v>2</v>
      </c>
      <c r="I159" s="30"/>
      <c r="J159" s="30"/>
      <c r="K159" s="30"/>
      <c r="L159" s="30"/>
      <c r="M159" s="30"/>
      <c r="N159" s="31"/>
      <c r="O159" s="13">
        <f t="shared" si="28"/>
        <v>20</v>
      </c>
    </row>
    <row r="160" spans="1:15" x14ac:dyDescent="0.25">
      <c r="A160" s="39" t="s">
        <v>76</v>
      </c>
      <c r="B160" s="13">
        <f t="shared" si="32"/>
        <v>20</v>
      </c>
      <c r="C160" s="59">
        <v>18</v>
      </c>
      <c r="D160" s="40"/>
      <c r="E160" s="30"/>
      <c r="F160" s="30"/>
      <c r="G160" s="30"/>
      <c r="H160" s="30">
        <v>2</v>
      </c>
      <c r="I160" s="30"/>
      <c r="J160" s="30"/>
      <c r="K160" s="30"/>
      <c r="L160" s="30"/>
      <c r="M160" s="30"/>
      <c r="N160" s="31"/>
      <c r="O160" s="13">
        <f t="shared" si="28"/>
        <v>20</v>
      </c>
    </row>
    <row r="161" spans="1:15" x14ac:dyDescent="0.25">
      <c r="A161" s="39" t="s">
        <v>77</v>
      </c>
      <c r="B161" s="13">
        <f t="shared" si="32"/>
        <v>20</v>
      </c>
      <c r="C161" s="59">
        <v>18</v>
      </c>
      <c r="D161" s="40"/>
      <c r="E161" s="30"/>
      <c r="F161" s="30"/>
      <c r="G161" s="30"/>
      <c r="H161" s="30">
        <v>2</v>
      </c>
      <c r="I161" s="30"/>
      <c r="J161" s="30"/>
      <c r="K161" s="30"/>
      <c r="L161" s="30"/>
      <c r="M161" s="30"/>
      <c r="N161" s="31"/>
      <c r="O161" s="13">
        <f t="shared" si="28"/>
        <v>20</v>
      </c>
    </row>
    <row r="162" spans="1:15" ht="15.75" customHeight="1" x14ac:dyDescent="0.25">
      <c r="A162" s="45" t="s">
        <v>78</v>
      </c>
      <c r="B162" s="13">
        <f t="shared" si="32"/>
        <v>20</v>
      </c>
      <c r="C162" s="59">
        <v>18</v>
      </c>
      <c r="D162" s="40"/>
      <c r="E162" s="30"/>
      <c r="F162" s="30"/>
      <c r="G162" s="30"/>
      <c r="H162" s="30">
        <v>2</v>
      </c>
      <c r="I162" s="30"/>
      <c r="J162" s="30"/>
      <c r="K162" s="30"/>
      <c r="L162" s="30"/>
      <c r="M162" s="30"/>
      <c r="N162" s="31"/>
      <c r="O162" s="13">
        <f t="shared" si="28"/>
        <v>20</v>
      </c>
    </row>
    <row r="163" spans="1:15" x14ac:dyDescent="0.25">
      <c r="A163" s="45" t="s">
        <v>79</v>
      </c>
      <c r="B163" s="13">
        <f t="shared" si="32"/>
        <v>20</v>
      </c>
      <c r="C163" s="59">
        <v>18</v>
      </c>
      <c r="D163" s="40"/>
      <c r="E163" s="30"/>
      <c r="F163" s="30"/>
      <c r="G163" s="30"/>
      <c r="H163" s="30">
        <v>2</v>
      </c>
      <c r="I163" s="30"/>
      <c r="J163" s="30"/>
      <c r="K163" s="30"/>
      <c r="L163" s="30"/>
      <c r="M163" s="30"/>
      <c r="N163" s="31"/>
      <c r="O163" s="13">
        <f t="shared" si="28"/>
        <v>20</v>
      </c>
    </row>
    <row r="164" spans="1:15" x14ac:dyDescent="0.25">
      <c r="A164" s="45" t="s">
        <v>80</v>
      </c>
      <c r="B164" s="13">
        <f t="shared" si="32"/>
        <v>15</v>
      </c>
      <c r="C164" s="59">
        <v>13</v>
      </c>
      <c r="D164" s="40"/>
      <c r="E164" s="30"/>
      <c r="F164" s="30"/>
      <c r="G164" s="30"/>
      <c r="H164" s="30">
        <v>2</v>
      </c>
      <c r="I164" s="30"/>
      <c r="J164" s="30"/>
      <c r="K164" s="30"/>
      <c r="L164" s="30"/>
      <c r="M164" s="30"/>
      <c r="N164" s="31"/>
      <c r="O164" s="13">
        <f t="shared" si="28"/>
        <v>15</v>
      </c>
    </row>
    <row r="165" spans="1:15" ht="15.75" thickBot="1" x14ac:dyDescent="0.3">
      <c r="A165" s="46" t="s">
        <v>81</v>
      </c>
      <c r="B165" s="16">
        <f t="shared" si="32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8"/>
        <v>0</v>
      </c>
    </row>
    <row r="166" spans="1:15" ht="15.75" thickBot="1" x14ac:dyDescent="0.3">
      <c r="A166" s="189" t="s">
        <v>82</v>
      </c>
      <c r="B166" s="66">
        <f t="shared" si="32"/>
        <v>204</v>
      </c>
      <c r="C166" s="63">
        <f t="shared" ref="C166:N166" si="33">C167+C168+C169+C170+C171+C172</f>
        <v>52</v>
      </c>
      <c r="D166" s="63">
        <f t="shared" si="33"/>
        <v>2</v>
      </c>
      <c r="E166" s="64">
        <f t="shared" si="33"/>
        <v>0</v>
      </c>
      <c r="F166" s="64">
        <f t="shared" si="33"/>
        <v>0</v>
      </c>
      <c r="G166" s="64">
        <f t="shared" si="33"/>
        <v>150</v>
      </c>
      <c r="H166" s="64">
        <f t="shared" si="33"/>
        <v>0</v>
      </c>
      <c r="I166" s="64">
        <f t="shared" si="33"/>
        <v>0</v>
      </c>
      <c r="J166" s="64">
        <f t="shared" si="33"/>
        <v>0</v>
      </c>
      <c r="K166" s="64">
        <f t="shared" si="33"/>
        <v>0</v>
      </c>
      <c r="L166" s="64">
        <f t="shared" si="33"/>
        <v>0</v>
      </c>
      <c r="M166" s="64">
        <f t="shared" si="33"/>
        <v>0</v>
      </c>
      <c r="N166" s="65">
        <f t="shared" si="33"/>
        <v>0</v>
      </c>
      <c r="O166" s="66">
        <f>SUM(C166:N166)</f>
        <v>204</v>
      </c>
    </row>
    <row r="167" spans="1:15" x14ac:dyDescent="0.25">
      <c r="A167" s="38" t="s">
        <v>83</v>
      </c>
      <c r="B167" s="8">
        <f t="shared" si="32"/>
        <v>60</v>
      </c>
      <c r="C167" s="58"/>
      <c r="D167" s="35"/>
      <c r="E167" s="28"/>
      <c r="F167" s="28"/>
      <c r="G167" s="28">
        <v>60</v>
      </c>
      <c r="H167" s="28"/>
      <c r="I167" s="28"/>
      <c r="J167" s="28"/>
      <c r="K167" s="28"/>
      <c r="L167" s="28"/>
      <c r="M167" s="28"/>
      <c r="N167" s="29"/>
      <c r="O167" s="8">
        <f>SUM(C167:N167)</f>
        <v>60</v>
      </c>
    </row>
    <row r="168" spans="1:15" x14ac:dyDescent="0.25">
      <c r="A168" s="39" t="s">
        <v>84</v>
      </c>
      <c r="B168" s="13">
        <f t="shared" si="32"/>
        <v>25</v>
      </c>
      <c r="C168" s="59">
        <v>10</v>
      </c>
      <c r="D168" s="40"/>
      <c r="E168" s="30"/>
      <c r="F168" s="30"/>
      <c r="G168" s="30">
        <v>15</v>
      </c>
      <c r="H168" s="30"/>
      <c r="I168" s="30"/>
      <c r="J168" s="30"/>
      <c r="K168" s="30"/>
      <c r="L168" s="30"/>
      <c r="M168" s="30"/>
      <c r="N168" s="31"/>
      <c r="O168" s="13">
        <f t="shared" ref="O168:O176" si="34">SUM(C168:N168)</f>
        <v>25</v>
      </c>
    </row>
    <row r="169" spans="1:15" x14ac:dyDescent="0.25">
      <c r="A169" s="39" t="s">
        <v>85</v>
      </c>
      <c r="B169" s="13">
        <f t="shared" si="32"/>
        <v>39</v>
      </c>
      <c r="C169" s="59">
        <v>24</v>
      </c>
      <c r="D169" s="40"/>
      <c r="E169" s="30"/>
      <c r="F169" s="30"/>
      <c r="G169" s="30">
        <v>15</v>
      </c>
      <c r="H169" s="30"/>
      <c r="I169" s="30"/>
      <c r="J169" s="30"/>
      <c r="K169" s="30"/>
      <c r="L169" s="30"/>
      <c r="M169" s="30"/>
      <c r="N169" s="31"/>
      <c r="O169" s="13">
        <f t="shared" si="34"/>
        <v>39</v>
      </c>
    </row>
    <row r="170" spans="1:15" x14ac:dyDescent="0.25">
      <c r="A170" s="39" t="s">
        <v>103</v>
      </c>
      <c r="B170" s="13">
        <f t="shared" si="32"/>
        <v>20</v>
      </c>
      <c r="C170" s="59">
        <v>4</v>
      </c>
      <c r="D170" s="40">
        <v>1</v>
      </c>
      <c r="E170" s="30"/>
      <c r="F170" s="30"/>
      <c r="G170" s="30">
        <v>15</v>
      </c>
      <c r="H170" s="30"/>
      <c r="I170" s="30"/>
      <c r="J170" s="30"/>
      <c r="K170" s="30"/>
      <c r="L170" s="30"/>
      <c r="M170" s="30"/>
      <c r="N170" s="31"/>
      <c r="O170" s="13">
        <f t="shared" si="34"/>
        <v>20</v>
      </c>
    </row>
    <row r="171" spans="1:15" x14ac:dyDescent="0.25">
      <c r="A171" s="39" t="s">
        <v>86</v>
      </c>
      <c r="B171" s="13">
        <f t="shared" si="32"/>
        <v>30</v>
      </c>
      <c r="C171" s="59">
        <v>14</v>
      </c>
      <c r="D171" s="40">
        <v>1</v>
      </c>
      <c r="E171" s="30"/>
      <c r="F171" s="30"/>
      <c r="G171" s="30">
        <v>15</v>
      </c>
      <c r="H171" s="30"/>
      <c r="I171" s="30"/>
      <c r="J171" s="30"/>
      <c r="K171" s="30"/>
      <c r="L171" s="30"/>
      <c r="M171" s="30"/>
      <c r="N171" s="31"/>
      <c r="O171" s="13">
        <f t="shared" si="34"/>
        <v>30</v>
      </c>
    </row>
    <row r="172" spans="1:15" ht="15.75" thickBot="1" x14ac:dyDescent="0.3">
      <c r="A172" s="42" t="s">
        <v>104</v>
      </c>
      <c r="B172" s="16">
        <f>SUM(C172:N172)</f>
        <v>30</v>
      </c>
      <c r="C172" s="60"/>
      <c r="D172" s="43"/>
      <c r="E172" s="32"/>
      <c r="F172" s="32"/>
      <c r="G172" s="32">
        <v>30</v>
      </c>
      <c r="H172" s="32"/>
      <c r="I172" s="32"/>
      <c r="J172" s="32"/>
      <c r="K172" s="32"/>
      <c r="L172" s="32"/>
      <c r="M172" s="32"/>
      <c r="N172" s="33"/>
      <c r="O172" s="16">
        <f t="shared" si="34"/>
        <v>30</v>
      </c>
    </row>
    <row r="173" spans="1:15" x14ac:dyDescent="0.25">
      <c r="A173" s="47" t="s">
        <v>165</v>
      </c>
      <c r="B173" s="66">
        <f>SUM(C173:N173)</f>
        <v>400</v>
      </c>
      <c r="C173" s="77">
        <v>300</v>
      </c>
      <c r="D173" s="63">
        <v>6</v>
      </c>
      <c r="E173" s="64">
        <v>10</v>
      </c>
      <c r="F173" s="64"/>
      <c r="G173" s="64"/>
      <c r="H173" s="64">
        <v>84</v>
      </c>
      <c r="I173" s="64"/>
      <c r="J173" s="64"/>
      <c r="K173" s="64"/>
      <c r="L173" s="64"/>
      <c r="M173" s="64"/>
      <c r="N173" s="65"/>
      <c r="O173" s="66">
        <f t="shared" si="34"/>
        <v>400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10</v>
      </c>
      <c r="D174" s="72"/>
      <c r="E174" s="73">
        <v>3</v>
      </c>
      <c r="F174" s="73"/>
      <c r="G174" s="73"/>
      <c r="H174" s="73">
        <v>2</v>
      </c>
      <c r="I174" s="73"/>
      <c r="J174" s="73"/>
      <c r="K174" s="73"/>
      <c r="L174" s="73"/>
      <c r="M174" s="73"/>
      <c r="N174" s="74"/>
      <c r="O174" s="71">
        <f t="shared" si="34"/>
        <v>15</v>
      </c>
    </row>
    <row r="175" spans="1:15" ht="15.75" thickBot="1" x14ac:dyDescent="0.3">
      <c r="A175" s="36" t="s">
        <v>88</v>
      </c>
      <c r="B175" s="66">
        <f>SUM(C175:N175)</f>
        <v>620</v>
      </c>
      <c r="C175" s="77">
        <v>315</v>
      </c>
      <c r="D175" s="63"/>
      <c r="E175" s="64"/>
      <c r="F175" s="64"/>
      <c r="G175" s="64"/>
      <c r="H175" s="64"/>
      <c r="I175" s="64">
        <v>290</v>
      </c>
      <c r="J175" s="64"/>
      <c r="K175" s="64">
        <v>15</v>
      </c>
      <c r="L175" s="64"/>
      <c r="M175" s="64"/>
      <c r="N175" s="65"/>
      <c r="O175" s="66">
        <f t="shared" si="34"/>
        <v>620</v>
      </c>
    </row>
    <row r="176" spans="1:15" ht="15.75" thickBot="1" x14ac:dyDescent="0.3">
      <c r="A176" s="49" t="s">
        <v>89</v>
      </c>
      <c r="B176" s="79">
        <f>SUM(C176:N176)</f>
        <v>110</v>
      </c>
      <c r="C176" s="79">
        <v>19</v>
      </c>
      <c r="D176" s="80"/>
      <c r="E176" s="81"/>
      <c r="F176" s="81"/>
      <c r="G176" s="81"/>
      <c r="H176" s="81"/>
      <c r="I176" s="81"/>
      <c r="J176" s="85">
        <v>91</v>
      </c>
      <c r="K176" s="81"/>
      <c r="L176" s="81"/>
      <c r="M176" s="81"/>
      <c r="N176" s="82"/>
      <c r="O176" s="62">
        <f t="shared" si="34"/>
        <v>110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1784</v>
      </c>
      <c r="C4" s="11">
        <f t="shared" ref="C4:N4" si="1">C5+C6</f>
        <v>1302</v>
      </c>
      <c r="D4" s="11">
        <f t="shared" si="1"/>
        <v>11</v>
      </c>
      <c r="E4" s="10">
        <f t="shared" si="1"/>
        <v>40</v>
      </c>
      <c r="F4" s="10">
        <f t="shared" si="1"/>
        <v>0</v>
      </c>
      <c r="G4" s="10">
        <f t="shared" si="1"/>
        <v>0</v>
      </c>
      <c r="H4" s="10">
        <f t="shared" si="1"/>
        <v>173</v>
      </c>
      <c r="I4" s="10">
        <f t="shared" si="1"/>
        <v>4</v>
      </c>
      <c r="J4" s="10">
        <f t="shared" si="1"/>
        <v>251</v>
      </c>
      <c r="K4" s="10">
        <f t="shared" si="1"/>
        <v>2</v>
      </c>
      <c r="L4" s="10">
        <f t="shared" si="1"/>
        <v>0</v>
      </c>
      <c r="M4" s="10">
        <f t="shared" si="1"/>
        <v>1</v>
      </c>
      <c r="N4" s="12">
        <f t="shared" si="1"/>
        <v>0</v>
      </c>
      <c r="O4" s="8">
        <f t="shared" ref="O4:O39" si="2">SUM(C4:N4)</f>
        <v>1784</v>
      </c>
    </row>
    <row r="5" spans="1:15" ht="15" customHeight="1" x14ac:dyDescent="0.25">
      <c r="A5" s="194" t="s">
        <v>2</v>
      </c>
      <c r="B5" s="13">
        <f t="shared" si="0"/>
        <v>1447</v>
      </c>
      <c r="C5" s="15">
        <f t="shared" ref="C5:N5" si="3">C8+C41+C56+C66+C78+C99+C101+C132+C166+C173+C175+C176</f>
        <v>1028</v>
      </c>
      <c r="D5" s="15">
        <f t="shared" si="3"/>
        <v>11</v>
      </c>
      <c r="E5" s="15">
        <f t="shared" si="3"/>
        <v>29</v>
      </c>
      <c r="F5" s="15">
        <f t="shared" si="3"/>
        <v>0</v>
      </c>
      <c r="G5" s="15">
        <f t="shared" si="3"/>
        <v>0</v>
      </c>
      <c r="H5" s="15">
        <f t="shared" si="3"/>
        <v>121</v>
      </c>
      <c r="I5" s="15">
        <f t="shared" si="3"/>
        <v>4</v>
      </c>
      <c r="J5" s="15">
        <f t="shared" si="3"/>
        <v>251</v>
      </c>
      <c r="K5" s="15">
        <f t="shared" si="3"/>
        <v>2</v>
      </c>
      <c r="L5" s="15">
        <f t="shared" si="3"/>
        <v>0</v>
      </c>
      <c r="M5" s="15">
        <f t="shared" si="3"/>
        <v>1</v>
      </c>
      <c r="N5" s="15">
        <f t="shared" si="3"/>
        <v>0</v>
      </c>
      <c r="O5" s="13">
        <f t="shared" si="2"/>
        <v>1447</v>
      </c>
    </row>
    <row r="6" spans="1:15" ht="15.75" customHeight="1" thickBot="1" x14ac:dyDescent="0.3">
      <c r="A6" s="195" t="s">
        <v>3</v>
      </c>
      <c r="B6" s="16">
        <f t="shared" si="0"/>
        <v>337</v>
      </c>
      <c r="C6" s="18">
        <f t="shared" ref="C6:N6" si="4">C9+C57+C67+C79+C102+C133+C174</f>
        <v>274</v>
      </c>
      <c r="D6" s="18">
        <f t="shared" si="4"/>
        <v>0</v>
      </c>
      <c r="E6" s="18">
        <f t="shared" si="4"/>
        <v>11</v>
      </c>
      <c r="F6" s="18">
        <f t="shared" si="4"/>
        <v>0</v>
      </c>
      <c r="G6" s="18">
        <f t="shared" si="4"/>
        <v>0</v>
      </c>
      <c r="H6" s="18">
        <f t="shared" si="4"/>
        <v>52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337</v>
      </c>
    </row>
    <row r="7" spans="1:15" ht="15" customHeight="1" x14ac:dyDescent="0.25">
      <c r="A7" s="190" t="s">
        <v>4</v>
      </c>
      <c r="B7" s="19">
        <f t="shared" si="0"/>
        <v>240</v>
      </c>
      <c r="C7" s="21">
        <f t="shared" ref="C7:N7" si="5">C8+C9</f>
        <v>199</v>
      </c>
      <c r="D7" s="21">
        <f t="shared" si="5"/>
        <v>4</v>
      </c>
      <c r="E7" s="20">
        <f t="shared" si="5"/>
        <v>6</v>
      </c>
      <c r="F7" s="20">
        <f t="shared" si="5"/>
        <v>0</v>
      </c>
      <c r="G7" s="20">
        <f t="shared" si="5"/>
        <v>0</v>
      </c>
      <c r="H7" s="20">
        <f t="shared" si="5"/>
        <v>21</v>
      </c>
      <c r="I7" s="20">
        <f t="shared" si="5"/>
        <v>2</v>
      </c>
      <c r="J7" s="20">
        <f t="shared" si="5"/>
        <v>8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240</v>
      </c>
    </row>
    <row r="8" spans="1:15" ht="15" customHeight="1" x14ac:dyDescent="0.25">
      <c r="A8" s="191" t="s">
        <v>166</v>
      </c>
      <c r="B8" s="23">
        <f t="shared" si="0"/>
        <v>237</v>
      </c>
      <c r="C8" s="25">
        <f t="shared" ref="C8:N8" si="6">C10+C11+C12+C13+C14+C15+C16+C17+C18+C19+C20+C21+C22+C23+C24+C25+C26+C27+C28+C29+C30</f>
        <v>196</v>
      </c>
      <c r="D8" s="25">
        <f t="shared" si="6"/>
        <v>4</v>
      </c>
      <c r="E8" s="24">
        <f t="shared" si="6"/>
        <v>6</v>
      </c>
      <c r="F8" s="24">
        <f t="shared" si="6"/>
        <v>0</v>
      </c>
      <c r="G8" s="24">
        <f t="shared" si="6"/>
        <v>0</v>
      </c>
      <c r="H8" s="24">
        <f t="shared" si="6"/>
        <v>21</v>
      </c>
      <c r="I8" s="24">
        <f t="shared" si="6"/>
        <v>2</v>
      </c>
      <c r="J8" s="24">
        <f t="shared" si="6"/>
        <v>8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237</v>
      </c>
    </row>
    <row r="9" spans="1:15" ht="15.75" customHeight="1" thickBot="1" x14ac:dyDescent="0.3">
      <c r="A9" s="192" t="s">
        <v>167</v>
      </c>
      <c r="B9" s="27">
        <f t="shared" si="0"/>
        <v>3</v>
      </c>
      <c r="C9" s="44">
        <f>C31+C32+C33+C34+C35+C36+C37+C38+C39+C40</f>
        <v>3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0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3</v>
      </c>
    </row>
    <row r="10" spans="1:15" x14ac:dyDescent="0.25">
      <c r="A10" s="38" t="s">
        <v>113</v>
      </c>
      <c r="B10" s="8">
        <f t="shared" si="0"/>
        <v>2</v>
      </c>
      <c r="C10" s="58">
        <v>1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2</v>
      </c>
    </row>
    <row r="11" spans="1:15" x14ac:dyDescent="0.25">
      <c r="A11" s="39" t="s">
        <v>112</v>
      </c>
      <c r="B11" s="13">
        <f t="shared" si="0"/>
        <v>1</v>
      </c>
      <c r="C11" s="59">
        <v>1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1</v>
      </c>
    </row>
    <row r="12" spans="1:15" x14ac:dyDescent="0.25">
      <c r="A12" s="39" t="s">
        <v>114</v>
      </c>
      <c r="B12" s="13">
        <f t="shared" si="0"/>
        <v>2</v>
      </c>
      <c r="C12" s="59">
        <v>1</v>
      </c>
      <c r="D12" s="40"/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2</v>
      </c>
    </row>
    <row r="13" spans="1:15" x14ac:dyDescent="0.25">
      <c r="A13" s="39" t="s">
        <v>115</v>
      </c>
      <c r="B13" s="13">
        <f t="shared" si="0"/>
        <v>11</v>
      </c>
      <c r="C13" s="59">
        <v>8</v>
      </c>
      <c r="D13" s="40"/>
      <c r="E13" s="30">
        <v>1</v>
      </c>
      <c r="F13" s="30"/>
      <c r="G13" s="30"/>
      <c r="H13" s="30">
        <v>1</v>
      </c>
      <c r="I13" s="30"/>
      <c r="J13" s="30">
        <v>1</v>
      </c>
      <c r="K13" s="30"/>
      <c r="L13" s="30"/>
      <c r="M13" s="30"/>
      <c r="N13" s="31"/>
      <c r="O13" s="13">
        <f t="shared" si="2"/>
        <v>11</v>
      </c>
    </row>
    <row r="14" spans="1:15" x14ac:dyDescent="0.25">
      <c r="A14" s="39" t="s">
        <v>116</v>
      </c>
      <c r="B14" s="13">
        <f t="shared" si="0"/>
        <v>15</v>
      </c>
      <c r="C14" s="59">
        <v>10</v>
      </c>
      <c r="D14" s="40"/>
      <c r="E14" s="30">
        <v>1</v>
      </c>
      <c r="F14" s="30"/>
      <c r="G14" s="30"/>
      <c r="H14" s="30">
        <v>3</v>
      </c>
      <c r="I14" s="30">
        <v>1</v>
      </c>
      <c r="J14" s="30"/>
      <c r="K14" s="30"/>
      <c r="L14" s="30"/>
      <c r="M14" s="30"/>
      <c r="N14" s="31"/>
      <c r="O14" s="13">
        <f t="shared" si="2"/>
        <v>15</v>
      </c>
    </row>
    <row r="15" spans="1:15" x14ac:dyDescent="0.25">
      <c r="A15" s="39" t="s">
        <v>5</v>
      </c>
      <c r="B15" s="13">
        <f t="shared" si="0"/>
        <v>10</v>
      </c>
      <c r="C15" s="59">
        <v>8</v>
      </c>
      <c r="D15" s="40"/>
      <c r="E15" s="30">
        <v>1</v>
      </c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10</v>
      </c>
    </row>
    <row r="16" spans="1:15" x14ac:dyDescent="0.25">
      <c r="A16" s="39" t="s">
        <v>117</v>
      </c>
      <c r="B16" s="13">
        <f t="shared" si="0"/>
        <v>10</v>
      </c>
      <c r="C16" s="59">
        <v>7</v>
      </c>
      <c r="D16" s="40"/>
      <c r="E16" s="30"/>
      <c r="F16" s="30"/>
      <c r="G16" s="30"/>
      <c r="H16" s="30">
        <v>1</v>
      </c>
      <c r="I16" s="30"/>
      <c r="J16" s="30">
        <v>2</v>
      </c>
      <c r="K16" s="30"/>
      <c r="L16" s="30"/>
      <c r="M16" s="30"/>
      <c r="N16" s="31"/>
      <c r="O16" s="13">
        <f t="shared" si="2"/>
        <v>10</v>
      </c>
    </row>
    <row r="17" spans="1:15" x14ac:dyDescent="0.25">
      <c r="A17" s="39" t="s">
        <v>118</v>
      </c>
      <c r="B17" s="13">
        <f t="shared" si="0"/>
        <v>12</v>
      </c>
      <c r="C17" s="59">
        <v>9</v>
      </c>
      <c r="D17" s="40"/>
      <c r="E17" s="30">
        <v>1</v>
      </c>
      <c r="F17" s="30"/>
      <c r="G17" s="30"/>
      <c r="H17" s="30">
        <v>1</v>
      </c>
      <c r="I17" s="30"/>
      <c r="J17" s="30">
        <v>1</v>
      </c>
      <c r="K17" s="30"/>
      <c r="L17" s="30"/>
      <c r="M17" s="30"/>
      <c r="N17" s="31"/>
      <c r="O17" s="13">
        <f t="shared" si="2"/>
        <v>12</v>
      </c>
    </row>
    <row r="18" spans="1:15" x14ac:dyDescent="0.25">
      <c r="A18" s="39" t="s">
        <v>119</v>
      </c>
      <c r="B18" s="13">
        <f t="shared" si="0"/>
        <v>45</v>
      </c>
      <c r="C18" s="59">
        <v>42</v>
      </c>
      <c r="D18" s="40">
        <v>1</v>
      </c>
      <c r="E18" s="30"/>
      <c r="F18" s="30"/>
      <c r="G18" s="30"/>
      <c r="H18" s="30">
        <v>1</v>
      </c>
      <c r="I18" s="30"/>
      <c r="J18" s="30">
        <v>1</v>
      </c>
      <c r="K18" s="30"/>
      <c r="L18" s="30"/>
      <c r="M18" s="30"/>
      <c r="N18" s="31"/>
      <c r="O18" s="13">
        <f t="shared" si="2"/>
        <v>45</v>
      </c>
    </row>
    <row r="19" spans="1:15" x14ac:dyDescent="0.25">
      <c r="A19" s="39" t="s">
        <v>120</v>
      </c>
      <c r="B19" s="13">
        <f t="shared" si="0"/>
        <v>40</v>
      </c>
      <c r="C19" s="59">
        <v>37</v>
      </c>
      <c r="D19" s="40">
        <v>1</v>
      </c>
      <c r="E19" s="30"/>
      <c r="F19" s="30"/>
      <c r="G19" s="30"/>
      <c r="H19" s="30">
        <v>1</v>
      </c>
      <c r="I19" s="30">
        <v>1</v>
      </c>
      <c r="J19" s="30"/>
      <c r="K19" s="30"/>
      <c r="L19" s="30"/>
      <c r="M19" s="30"/>
      <c r="N19" s="31"/>
      <c r="O19" s="13">
        <f t="shared" si="2"/>
        <v>40</v>
      </c>
    </row>
    <row r="20" spans="1:15" x14ac:dyDescent="0.25">
      <c r="A20" s="39" t="s">
        <v>6</v>
      </c>
      <c r="B20" s="13">
        <f t="shared" si="0"/>
        <v>10</v>
      </c>
      <c r="C20" s="59">
        <v>9</v>
      </c>
      <c r="D20" s="40"/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10</v>
      </c>
    </row>
    <row r="21" spans="1:15" x14ac:dyDescent="0.25">
      <c r="A21" s="39" t="s">
        <v>121</v>
      </c>
      <c r="B21" s="13">
        <f t="shared" si="0"/>
        <v>6</v>
      </c>
      <c r="C21" s="59">
        <v>3</v>
      </c>
      <c r="D21" s="40">
        <v>1</v>
      </c>
      <c r="E21" s="30">
        <v>1</v>
      </c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6</v>
      </c>
    </row>
    <row r="22" spans="1:15" x14ac:dyDescent="0.25">
      <c r="A22" s="39" t="s">
        <v>122</v>
      </c>
      <c r="B22" s="13">
        <f t="shared" si="0"/>
        <v>12</v>
      </c>
      <c r="C22" s="59">
        <v>9</v>
      </c>
      <c r="D22" s="40">
        <v>1</v>
      </c>
      <c r="E22" s="30">
        <v>1</v>
      </c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12</v>
      </c>
    </row>
    <row r="23" spans="1:15" x14ac:dyDescent="0.25">
      <c r="A23" s="39" t="s">
        <v>7</v>
      </c>
      <c r="B23" s="13">
        <f t="shared" si="0"/>
        <v>3</v>
      </c>
      <c r="C23" s="59">
        <v>2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3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1</v>
      </c>
      <c r="C25" s="59">
        <v>1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1</v>
      </c>
    </row>
    <row r="26" spans="1:15" x14ac:dyDescent="0.25">
      <c r="A26" s="39" t="s">
        <v>9</v>
      </c>
      <c r="B26" s="13">
        <f t="shared" si="0"/>
        <v>50</v>
      </c>
      <c r="C26" s="59">
        <v>43</v>
      </c>
      <c r="D26" s="40"/>
      <c r="E26" s="30"/>
      <c r="F26" s="30"/>
      <c r="G26" s="30"/>
      <c r="H26" s="30">
        <v>5</v>
      </c>
      <c r="I26" s="30"/>
      <c r="J26" s="30">
        <v>2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3</v>
      </c>
      <c r="C27" s="59">
        <v>2</v>
      </c>
      <c r="D27" s="40"/>
      <c r="E27" s="30"/>
      <c r="F27" s="30"/>
      <c r="G27" s="30"/>
      <c r="H27" s="30">
        <v>1</v>
      </c>
      <c r="I27" s="30"/>
      <c r="J27" s="30"/>
      <c r="K27" s="30"/>
      <c r="L27" s="30"/>
      <c r="M27" s="30"/>
      <c r="N27" s="31"/>
      <c r="O27" s="13">
        <f t="shared" si="2"/>
        <v>3</v>
      </c>
    </row>
    <row r="28" spans="1:15" x14ac:dyDescent="0.25">
      <c r="A28" s="39" t="s">
        <v>10</v>
      </c>
      <c r="B28" s="13">
        <f t="shared" si="0"/>
        <v>1</v>
      </c>
      <c r="C28" s="59">
        <v>1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1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216">
        <v>1</v>
      </c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2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1</v>
      </c>
      <c r="C40" s="60">
        <v>1</v>
      </c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1</v>
      </c>
    </row>
    <row r="41" spans="1:15" ht="15.75" customHeight="1" thickBot="1" x14ac:dyDescent="0.3">
      <c r="A41" s="189" t="s">
        <v>17</v>
      </c>
      <c r="B41" s="62">
        <f t="shared" si="8"/>
        <v>47</v>
      </c>
      <c r="C41" s="63">
        <f t="shared" ref="C41:N41" si="9">C42+C43+C44+C45+C46+C47+C48+C49+C50+C51+C52+C53+C54</f>
        <v>38</v>
      </c>
      <c r="D41" s="63">
        <f t="shared" si="9"/>
        <v>0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9</v>
      </c>
      <c r="I41" s="64">
        <f t="shared" si="9"/>
        <v>0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47</v>
      </c>
    </row>
    <row r="42" spans="1:15" x14ac:dyDescent="0.25">
      <c r="A42" s="38" t="s">
        <v>124</v>
      </c>
      <c r="B42" s="8">
        <f t="shared" si="8"/>
        <v>13</v>
      </c>
      <c r="C42" s="58">
        <v>9</v>
      </c>
      <c r="D42" s="35"/>
      <c r="E42" s="28"/>
      <c r="F42" s="28"/>
      <c r="G42" s="28"/>
      <c r="H42" s="28">
        <v>4</v>
      </c>
      <c r="I42" s="28"/>
      <c r="J42" s="28"/>
      <c r="K42" s="28"/>
      <c r="L42" s="28"/>
      <c r="M42" s="28"/>
      <c r="N42" s="29"/>
      <c r="O42" s="8">
        <f>SUM(C42:N42)</f>
        <v>13</v>
      </c>
    </row>
    <row r="43" spans="1:15" x14ac:dyDescent="0.25">
      <c r="A43" s="39" t="s">
        <v>125</v>
      </c>
      <c r="B43" s="13">
        <f t="shared" si="8"/>
        <v>3</v>
      </c>
      <c r="C43" s="59">
        <v>2</v>
      </c>
      <c r="D43" s="40"/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3</v>
      </c>
    </row>
    <row r="44" spans="1:15" x14ac:dyDescent="0.25">
      <c r="A44" s="39" t="s">
        <v>130</v>
      </c>
      <c r="B44" s="13">
        <f t="shared" si="8"/>
        <v>4</v>
      </c>
      <c r="C44" s="59">
        <v>3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4</v>
      </c>
    </row>
    <row r="45" spans="1:15" x14ac:dyDescent="0.25">
      <c r="A45" s="39" t="s">
        <v>18</v>
      </c>
      <c r="B45" s="13">
        <f t="shared" si="8"/>
        <v>12</v>
      </c>
      <c r="C45" s="59">
        <v>10</v>
      </c>
      <c r="D45" s="40"/>
      <c r="E45" s="30"/>
      <c r="F45" s="30"/>
      <c r="G45" s="30"/>
      <c r="H45" s="30">
        <v>2</v>
      </c>
      <c r="I45" s="30"/>
      <c r="J45" s="30"/>
      <c r="K45" s="30"/>
      <c r="L45" s="30"/>
      <c r="M45" s="30"/>
      <c r="N45" s="31"/>
      <c r="O45" s="13">
        <f t="shared" si="10"/>
        <v>12</v>
      </c>
    </row>
    <row r="46" spans="1:15" x14ac:dyDescent="0.25">
      <c r="A46" s="39" t="s">
        <v>131</v>
      </c>
      <c r="B46" s="13">
        <f t="shared" si="8"/>
        <v>1</v>
      </c>
      <c r="C46" s="59">
        <v>1</v>
      </c>
      <c r="D46" s="4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3">
        <f t="shared" si="10"/>
        <v>1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1</v>
      </c>
      <c r="C50" s="59">
        <v>1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3">
        <f t="shared" si="10"/>
        <v>1</v>
      </c>
    </row>
    <row r="51" spans="1:15" x14ac:dyDescent="0.25">
      <c r="A51" s="39" t="s">
        <v>134</v>
      </c>
      <c r="B51" s="13">
        <f t="shared" si="8"/>
        <v>2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2</v>
      </c>
    </row>
    <row r="52" spans="1:15" x14ac:dyDescent="0.25">
      <c r="A52" s="39" t="s">
        <v>128</v>
      </c>
      <c r="B52" s="13">
        <f t="shared" si="8"/>
        <v>1</v>
      </c>
      <c r="C52" s="59">
        <v>1</v>
      </c>
      <c r="D52" s="4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0"/>
        <v>1</v>
      </c>
    </row>
    <row r="53" spans="1:15" x14ac:dyDescent="0.25">
      <c r="A53" s="39" t="s">
        <v>135</v>
      </c>
      <c r="B53" s="13">
        <f t="shared" si="8"/>
        <v>4</v>
      </c>
      <c r="C53" s="59">
        <v>3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4</v>
      </c>
    </row>
    <row r="54" spans="1:15" ht="15.75" thickBot="1" x14ac:dyDescent="0.3">
      <c r="A54" s="42" t="s">
        <v>129</v>
      </c>
      <c r="B54" s="16">
        <f t="shared" si="8"/>
        <v>2</v>
      </c>
      <c r="C54" s="60">
        <v>2</v>
      </c>
      <c r="D54" s="43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16">
        <f t="shared" si="10"/>
        <v>2</v>
      </c>
    </row>
    <row r="55" spans="1:15" ht="15.75" customHeight="1" x14ac:dyDescent="0.25">
      <c r="A55" s="190" t="s">
        <v>374</v>
      </c>
      <c r="B55" s="66">
        <f t="shared" si="8"/>
        <v>51</v>
      </c>
      <c r="C55" s="63">
        <f t="shared" ref="C55:N55" si="11">C56+C57</f>
        <v>36</v>
      </c>
      <c r="D55" s="63">
        <f t="shared" si="11"/>
        <v>3</v>
      </c>
      <c r="E55" s="64">
        <f t="shared" si="11"/>
        <v>5</v>
      </c>
      <c r="F55" s="64">
        <f t="shared" si="11"/>
        <v>0</v>
      </c>
      <c r="G55" s="64">
        <f t="shared" si="11"/>
        <v>0</v>
      </c>
      <c r="H55" s="64">
        <f t="shared" si="11"/>
        <v>6</v>
      </c>
      <c r="I55" s="64">
        <f t="shared" si="11"/>
        <v>0</v>
      </c>
      <c r="J55" s="64">
        <f t="shared" si="11"/>
        <v>1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51</v>
      </c>
    </row>
    <row r="56" spans="1:15" x14ac:dyDescent="0.25">
      <c r="A56" s="191" t="s">
        <v>166</v>
      </c>
      <c r="B56" s="67">
        <f t="shared" si="8"/>
        <v>51</v>
      </c>
      <c r="C56" s="68">
        <f>C58+C59+C60+C61+C62</f>
        <v>36</v>
      </c>
      <c r="D56" s="68">
        <f t="shared" ref="D56:N56" si="12">D58+D59+D60+D61+D62</f>
        <v>3</v>
      </c>
      <c r="E56" s="68">
        <f t="shared" si="12"/>
        <v>5</v>
      </c>
      <c r="F56" s="68">
        <f t="shared" si="12"/>
        <v>0</v>
      </c>
      <c r="G56" s="68">
        <f t="shared" si="12"/>
        <v>0</v>
      </c>
      <c r="H56" s="68">
        <f t="shared" si="12"/>
        <v>6</v>
      </c>
      <c r="I56" s="68">
        <f t="shared" si="12"/>
        <v>0</v>
      </c>
      <c r="J56" s="68">
        <f t="shared" si="12"/>
        <v>1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51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30</v>
      </c>
      <c r="C58" s="58">
        <v>24</v>
      </c>
      <c r="D58" s="35">
        <v>1</v>
      </c>
      <c r="E58" s="28">
        <v>3</v>
      </c>
      <c r="F58" s="28"/>
      <c r="G58" s="28"/>
      <c r="H58" s="28">
        <v>2</v>
      </c>
      <c r="I58" s="28"/>
      <c r="J58" s="28"/>
      <c r="K58" s="28"/>
      <c r="L58" s="28"/>
      <c r="M58" s="28"/>
      <c r="N58" s="29"/>
      <c r="O58" s="8">
        <f t="shared" si="10"/>
        <v>30</v>
      </c>
    </row>
    <row r="59" spans="1:15" x14ac:dyDescent="0.25">
      <c r="A59" s="39" t="s">
        <v>136</v>
      </c>
      <c r="B59" s="13">
        <f t="shared" si="8"/>
        <v>3</v>
      </c>
      <c r="C59" s="59">
        <v>1</v>
      </c>
      <c r="D59" s="40">
        <v>1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3</v>
      </c>
    </row>
    <row r="60" spans="1:15" x14ac:dyDescent="0.25">
      <c r="A60" s="39" t="s">
        <v>137</v>
      </c>
      <c r="B60" s="13">
        <f t="shared" si="8"/>
        <v>10</v>
      </c>
      <c r="C60" s="59">
        <v>5</v>
      </c>
      <c r="D60" s="40">
        <v>1</v>
      </c>
      <c r="E60" s="30">
        <v>2</v>
      </c>
      <c r="F60" s="30"/>
      <c r="G60" s="30"/>
      <c r="H60" s="30">
        <v>1</v>
      </c>
      <c r="I60" s="30"/>
      <c r="J60" s="30">
        <v>1</v>
      </c>
      <c r="K60" s="30"/>
      <c r="L60" s="30"/>
      <c r="M60" s="30"/>
      <c r="N60" s="31"/>
      <c r="O60" s="13">
        <f>SUM(C60:N60)</f>
        <v>10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8</v>
      </c>
      <c r="C62" s="59">
        <v>6</v>
      </c>
      <c r="D62" s="40"/>
      <c r="E62" s="30"/>
      <c r="F62" s="30"/>
      <c r="G62" s="30"/>
      <c r="H62" s="30">
        <v>2</v>
      </c>
      <c r="I62" s="30"/>
      <c r="J62" s="30"/>
      <c r="K62" s="30"/>
      <c r="L62" s="30"/>
      <c r="M62" s="30"/>
      <c r="N62" s="31"/>
      <c r="O62" s="13">
        <f>SUM(C62:N62)</f>
        <v>8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95</v>
      </c>
      <c r="C65" s="77">
        <f t="shared" ref="C65:N65" si="15">C66+C67</f>
        <v>82</v>
      </c>
      <c r="D65" s="63">
        <f t="shared" si="15"/>
        <v>1</v>
      </c>
      <c r="E65" s="64">
        <f t="shared" si="15"/>
        <v>4</v>
      </c>
      <c r="F65" s="64">
        <f t="shared" si="15"/>
        <v>0</v>
      </c>
      <c r="G65" s="64">
        <f t="shared" si="15"/>
        <v>0</v>
      </c>
      <c r="H65" s="64">
        <f t="shared" si="15"/>
        <v>7</v>
      </c>
      <c r="I65" s="64">
        <f t="shared" si="15"/>
        <v>0</v>
      </c>
      <c r="J65" s="64">
        <f t="shared" si="15"/>
        <v>1</v>
      </c>
      <c r="K65" s="64">
        <f t="shared" si="15"/>
        <v>0</v>
      </c>
      <c r="L65" s="64">
        <f t="shared" si="15"/>
        <v>0</v>
      </c>
      <c r="M65" s="64">
        <f t="shared" si="15"/>
        <v>0</v>
      </c>
      <c r="N65" s="65">
        <f t="shared" si="15"/>
        <v>0</v>
      </c>
      <c r="O65" s="86">
        <f t="shared" si="14"/>
        <v>95</v>
      </c>
    </row>
    <row r="66" spans="1:15" x14ac:dyDescent="0.25">
      <c r="A66" s="191" t="s">
        <v>166</v>
      </c>
      <c r="B66" s="67">
        <f t="shared" si="8"/>
        <v>70</v>
      </c>
      <c r="C66" s="89">
        <f>C68+C69+C70</f>
        <v>59</v>
      </c>
      <c r="D66" s="68">
        <f t="shared" ref="D66:N66" si="16">D68+D69+D70</f>
        <v>1</v>
      </c>
      <c r="E66" s="69">
        <f t="shared" si="16"/>
        <v>4</v>
      </c>
      <c r="F66" s="69">
        <f t="shared" si="16"/>
        <v>0</v>
      </c>
      <c r="G66" s="69">
        <f t="shared" si="16"/>
        <v>0</v>
      </c>
      <c r="H66" s="69">
        <f t="shared" si="16"/>
        <v>5</v>
      </c>
      <c r="I66" s="69">
        <f t="shared" si="16"/>
        <v>0</v>
      </c>
      <c r="J66" s="69">
        <f t="shared" si="16"/>
        <v>1</v>
      </c>
      <c r="K66" s="69">
        <f t="shared" si="16"/>
        <v>0</v>
      </c>
      <c r="L66" s="69">
        <f t="shared" si="16"/>
        <v>0</v>
      </c>
      <c r="M66" s="69">
        <f t="shared" si="16"/>
        <v>0</v>
      </c>
      <c r="N66" s="70">
        <f t="shared" si="16"/>
        <v>0</v>
      </c>
      <c r="O66" s="87">
        <f t="shared" si="14"/>
        <v>70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23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25</v>
      </c>
      <c r="C68" s="58">
        <v>21</v>
      </c>
      <c r="D68" s="35"/>
      <c r="E68" s="28">
        <v>1</v>
      </c>
      <c r="F68" s="28"/>
      <c r="G68" s="28"/>
      <c r="H68" s="28">
        <v>2</v>
      </c>
      <c r="I68" s="28"/>
      <c r="J68" s="28">
        <v>1</v>
      </c>
      <c r="K68" s="28"/>
      <c r="L68" s="28"/>
      <c r="M68" s="28"/>
      <c r="N68" s="29"/>
      <c r="O68" s="8">
        <f t="shared" si="14"/>
        <v>25</v>
      </c>
    </row>
    <row r="69" spans="1:15" x14ac:dyDescent="0.25">
      <c r="A69" s="39" t="s">
        <v>140</v>
      </c>
      <c r="B69" s="13">
        <f t="shared" si="8"/>
        <v>40</v>
      </c>
      <c r="C69" s="59">
        <v>36</v>
      </c>
      <c r="D69" s="40"/>
      <c r="E69" s="30">
        <v>2</v>
      </c>
      <c r="F69" s="30"/>
      <c r="G69" s="30"/>
      <c r="H69" s="30">
        <v>2</v>
      </c>
      <c r="I69" s="30"/>
      <c r="J69" s="30"/>
      <c r="K69" s="30"/>
      <c r="L69" s="30"/>
      <c r="M69" s="30"/>
      <c r="N69" s="31"/>
      <c r="O69" s="13">
        <f t="shared" ref="O69:O76" si="18">SUM(C69:N69)</f>
        <v>40</v>
      </c>
    </row>
    <row r="70" spans="1:15" ht="13.5" customHeight="1" x14ac:dyDescent="0.25">
      <c r="A70" s="39" t="s">
        <v>141</v>
      </c>
      <c r="B70" s="13">
        <f t="shared" si="8"/>
        <v>5</v>
      </c>
      <c r="C70" s="59">
        <v>2</v>
      </c>
      <c r="D70" s="40">
        <v>1</v>
      </c>
      <c r="E70" s="30">
        <v>1</v>
      </c>
      <c r="F70" s="30"/>
      <c r="G70" s="30"/>
      <c r="H70" s="30">
        <v>1</v>
      </c>
      <c r="I70" s="30"/>
      <c r="J70" s="30"/>
      <c r="K70" s="30"/>
      <c r="L70" s="30"/>
      <c r="M70" s="30"/>
      <c r="N70" s="31"/>
      <c r="O70" s="13">
        <f t="shared" si="18"/>
        <v>5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116</v>
      </c>
      <c r="C77" s="63">
        <f t="shared" ref="C77:N77" si="19">C78+C79</f>
        <v>99</v>
      </c>
      <c r="D77" s="63">
        <f t="shared" si="19"/>
        <v>0</v>
      </c>
      <c r="E77" s="64">
        <f t="shared" si="19"/>
        <v>2</v>
      </c>
      <c r="F77" s="64">
        <f t="shared" si="19"/>
        <v>0</v>
      </c>
      <c r="G77" s="64">
        <f t="shared" si="19"/>
        <v>0</v>
      </c>
      <c r="H77" s="64">
        <f t="shared" si="19"/>
        <v>15</v>
      </c>
      <c r="I77" s="64">
        <f t="shared" si="19"/>
        <v>0</v>
      </c>
      <c r="J77" s="64">
        <f t="shared" si="19"/>
        <v>0</v>
      </c>
      <c r="K77" s="64">
        <f t="shared" si="19"/>
        <v>0</v>
      </c>
      <c r="L77" s="64">
        <f t="shared" si="19"/>
        <v>0</v>
      </c>
      <c r="M77" s="64">
        <f t="shared" si="19"/>
        <v>0</v>
      </c>
      <c r="N77" s="75">
        <f t="shared" si="19"/>
        <v>0</v>
      </c>
      <c r="O77" s="66">
        <f>SUM(C77:N77)</f>
        <v>116</v>
      </c>
    </row>
    <row r="78" spans="1:15" x14ac:dyDescent="0.25">
      <c r="A78" s="191" t="s">
        <v>166</v>
      </c>
      <c r="B78" s="67">
        <f t="shared" si="8"/>
        <v>76</v>
      </c>
      <c r="C78" s="68">
        <f>C80+C81+C82+C83+C84+C85+C86+C87+C88+C89+C90+C91+C92+C93+C94</f>
        <v>63</v>
      </c>
      <c r="D78" s="68">
        <f t="shared" ref="D78:N78" si="20">D80+D81+D82+D83+D84+D85+D86+D87+D88+D89+D90+D91+D92+D93+D94</f>
        <v>0</v>
      </c>
      <c r="E78" s="68">
        <f t="shared" si="20"/>
        <v>2</v>
      </c>
      <c r="F78" s="68">
        <f t="shared" si="20"/>
        <v>0</v>
      </c>
      <c r="G78" s="68">
        <f t="shared" si="20"/>
        <v>0</v>
      </c>
      <c r="H78" s="68">
        <f t="shared" si="20"/>
        <v>11</v>
      </c>
      <c r="I78" s="68">
        <f t="shared" si="20"/>
        <v>0</v>
      </c>
      <c r="J78" s="68">
        <f t="shared" si="20"/>
        <v>0</v>
      </c>
      <c r="K78" s="68">
        <f t="shared" si="20"/>
        <v>0</v>
      </c>
      <c r="L78" s="68">
        <f t="shared" si="20"/>
        <v>0</v>
      </c>
      <c r="M78" s="68">
        <f t="shared" si="20"/>
        <v>0</v>
      </c>
      <c r="N78" s="76">
        <f t="shared" si="20"/>
        <v>0</v>
      </c>
      <c r="O78" s="67">
        <f>SUM(C78:N78)</f>
        <v>76</v>
      </c>
    </row>
    <row r="79" spans="1:15" ht="15.75" thickBot="1" x14ac:dyDescent="0.3">
      <c r="A79" s="192" t="s">
        <v>167</v>
      </c>
      <c r="B79" s="71">
        <f t="shared" si="8"/>
        <v>40</v>
      </c>
      <c r="C79" s="72">
        <f>C95+C96+C97+C98</f>
        <v>36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4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40</v>
      </c>
    </row>
    <row r="80" spans="1:15" x14ac:dyDescent="0.25">
      <c r="A80" s="38" t="s">
        <v>142</v>
      </c>
      <c r="B80" s="8">
        <f t="shared" si="8"/>
        <v>2</v>
      </c>
      <c r="C80" s="58">
        <v>1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2</v>
      </c>
    </row>
    <row r="81" spans="1:15" x14ac:dyDescent="0.25">
      <c r="A81" s="39" t="s">
        <v>143</v>
      </c>
      <c r="B81" s="13">
        <f t="shared" si="8"/>
        <v>30</v>
      </c>
      <c r="C81" s="59">
        <v>27</v>
      </c>
      <c r="D81" s="30"/>
      <c r="E81" s="30">
        <v>1</v>
      </c>
      <c r="F81" s="30"/>
      <c r="G81" s="30"/>
      <c r="H81" s="30">
        <v>2</v>
      </c>
      <c r="I81" s="30"/>
      <c r="J81" s="30"/>
      <c r="K81" s="30"/>
      <c r="L81" s="30"/>
      <c r="M81" s="30"/>
      <c r="N81" s="31"/>
      <c r="O81" s="13">
        <f t="shared" ref="O81:O112" si="22">SUM(C81:N81)</f>
        <v>30</v>
      </c>
    </row>
    <row r="82" spans="1:15" x14ac:dyDescent="0.25">
      <c r="A82" s="39" t="s">
        <v>144</v>
      </c>
      <c r="B82" s="13">
        <f t="shared" si="8"/>
        <v>1</v>
      </c>
      <c r="C82" s="59">
        <v>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2"/>
        <v>1</v>
      </c>
    </row>
    <row r="83" spans="1:15" x14ac:dyDescent="0.25">
      <c r="A83" s="39" t="s">
        <v>145</v>
      </c>
      <c r="B83" s="13">
        <f t="shared" si="8"/>
        <v>4</v>
      </c>
      <c r="C83" s="59">
        <v>4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2"/>
        <v>4</v>
      </c>
    </row>
    <row r="84" spans="1:15" x14ac:dyDescent="0.25">
      <c r="A84" s="39" t="s">
        <v>146</v>
      </c>
      <c r="B84" s="13">
        <f t="shared" si="8"/>
        <v>1</v>
      </c>
      <c r="C84" s="59">
        <v>1</v>
      </c>
      <c r="D84" s="40"/>
      <c r="E84" s="30"/>
      <c r="F84" s="30"/>
      <c r="G84" s="30"/>
      <c r="H84" s="30"/>
      <c r="I84" s="30"/>
      <c r="J84" s="30"/>
      <c r="K84" s="30"/>
      <c r="L84" s="30"/>
      <c r="M84" s="30"/>
      <c r="N84" s="31"/>
      <c r="O84" s="13">
        <f t="shared" si="22"/>
        <v>1</v>
      </c>
    </row>
    <row r="85" spans="1:15" x14ac:dyDescent="0.25">
      <c r="A85" s="39" t="s">
        <v>147</v>
      </c>
      <c r="B85" s="13">
        <f t="shared" si="8"/>
        <v>5</v>
      </c>
      <c r="C85" s="59">
        <v>4</v>
      </c>
      <c r="D85" s="40"/>
      <c r="E85" s="30"/>
      <c r="F85" s="30"/>
      <c r="G85" s="30"/>
      <c r="H85" s="30">
        <v>1</v>
      </c>
      <c r="I85" s="30"/>
      <c r="J85" s="30"/>
      <c r="K85" s="30"/>
      <c r="L85" s="30"/>
      <c r="M85" s="30"/>
      <c r="N85" s="31"/>
      <c r="O85" s="13">
        <f t="shared" si="22"/>
        <v>5</v>
      </c>
    </row>
    <row r="86" spans="1:15" x14ac:dyDescent="0.25">
      <c r="A86" s="39" t="s">
        <v>148</v>
      </c>
      <c r="B86" s="13">
        <f t="shared" si="8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1</v>
      </c>
    </row>
    <row r="87" spans="1:15" x14ac:dyDescent="0.25">
      <c r="A87" s="39" t="s">
        <v>149</v>
      </c>
      <c r="B87" s="13">
        <f t="shared" si="8"/>
        <v>2</v>
      </c>
      <c r="C87" s="59">
        <v>1</v>
      </c>
      <c r="D87" s="40"/>
      <c r="E87" s="30"/>
      <c r="F87" s="30"/>
      <c r="G87" s="30"/>
      <c r="H87" s="30">
        <v>1</v>
      </c>
      <c r="I87" s="30"/>
      <c r="J87" s="30"/>
      <c r="K87" s="30"/>
      <c r="L87" s="30"/>
      <c r="M87" s="30"/>
      <c r="N87" s="31"/>
      <c r="O87" s="13">
        <f t="shared" si="22"/>
        <v>2</v>
      </c>
    </row>
    <row r="88" spans="1:15" x14ac:dyDescent="0.25">
      <c r="A88" s="39" t="s">
        <v>150</v>
      </c>
      <c r="B88" s="13">
        <f t="shared" si="8"/>
        <v>4</v>
      </c>
      <c r="C88" s="59">
        <v>3</v>
      </c>
      <c r="D88" s="40"/>
      <c r="E88" s="30"/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2"/>
        <v>4</v>
      </c>
    </row>
    <row r="89" spans="1:15" x14ac:dyDescent="0.25">
      <c r="A89" s="39" t="s">
        <v>151</v>
      </c>
      <c r="B89" s="13">
        <f t="shared" si="8"/>
        <v>1</v>
      </c>
      <c r="C89" s="59">
        <v>1</v>
      </c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1</v>
      </c>
    </row>
    <row r="90" spans="1:15" x14ac:dyDescent="0.25">
      <c r="A90" s="39" t="s">
        <v>152</v>
      </c>
      <c r="B90" s="13">
        <f t="shared" si="8"/>
        <v>2</v>
      </c>
      <c r="C90" s="59">
        <v>2</v>
      </c>
      <c r="D90" s="40"/>
      <c r="E90" s="30"/>
      <c r="F90" s="30"/>
      <c r="G90" s="30"/>
      <c r="H90" s="30"/>
      <c r="I90" s="30"/>
      <c r="J90" s="30"/>
      <c r="K90" s="30"/>
      <c r="L90" s="30"/>
      <c r="M90" s="30"/>
      <c r="N90" s="31"/>
      <c r="O90" s="13">
        <f t="shared" si="22"/>
        <v>2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1</v>
      </c>
    </row>
    <row r="93" spans="1:15" x14ac:dyDescent="0.25">
      <c r="A93" s="39" t="s">
        <v>155</v>
      </c>
      <c r="B93" s="13">
        <f t="shared" si="8"/>
        <v>1</v>
      </c>
      <c r="C93" s="59">
        <v>1</v>
      </c>
      <c r="D93" s="40"/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1</v>
      </c>
    </row>
    <row r="94" spans="1:15" x14ac:dyDescent="0.25">
      <c r="A94" s="39" t="s">
        <v>156</v>
      </c>
      <c r="B94" s="13">
        <f t="shared" si="8"/>
        <v>20</v>
      </c>
      <c r="C94" s="59">
        <v>14</v>
      </c>
      <c r="D94" s="40"/>
      <c r="E94" s="30">
        <v>1</v>
      </c>
      <c r="F94" s="30"/>
      <c r="G94" s="30"/>
      <c r="H94" s="30">
        <v>5</v>
      </c>
      <c r="I94" s="30"/>
      <c r="J94" s="30"/>
      <c r="K94" s="30"/>
      <c r="L94" s="30"/>
      <c r="M94" s="30"/>
      <c r="N94" s="31"/>
      <c r="O94" s="13">
        <f t="shared" si="22"/>
        <v>20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15</v>
      </c>
      <c r="C96" s="59">
        <v>13</v>
      </c>
      <c r="D96" s="40"/>
      <c r="E96" s="30"/>
      <c r="F96" s="30"/>
      <c r="G96" s="30"/>
      <c r="H96" s="30">
        <v>2</v>
      </c>
      <c r="I96" s="30"/>
      <c r="J96" s="30"/>
      <c r="K96" s="30"/>
      <c r="L96" s="30"/>
      <c r="M96" s="30"/>
      <c r="N96" s="31"/>
      <c r="O96" s="13">
        <f t="shared" si="22"/>
        <v>15</v>
      </c>
    </row>
    <row r="97" spans="1:15" ht="15" customHeight="1" x14ac:dyDescent="0.25">
      <c r="A97" s="53" t="s">
        <v>170</v>
      </c>
      <c r="B97" s="13">
        <f t="shared" si="8"/>
        <v>0</v>
      </c>
      <c r="C97" s="61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6"/>
      <c r="O97" s="13">
        <f t="shared" si="22"/>
        <v>0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586</v>
      </c>
      <c r="C100" s="63">
        <f t="shared" ref="C100:N100" si="23">C101+C102</f>
        <v>494</v>
      </c>
      <c r="D100" s="63">
        <f t="shared" si="23"/>
        <v>2</v>
      </c>
      <c r="E100" s="64">
        <f t="shared" si="23"/>
        <v>13</v>
      </c>
      <c r="F100" s="64">
        <f t="shared" si="23"/>
        <v>0</v>
      </c>
      <c r="G100" s="64">
        <f t="shared" si="23"/>
        <v>0</v>
      </c>
      <c r="H100" s="64">
        <f t="shared" si="23"/>
        <v>75</v>
      </c>
      <c r="I100" s="64">
        <f t="shared" si="23"/>
        <v>2</v>
      </c>
      <c r="J100" s="64">
        <f t="shared" si="23"/>
        <v>0</v>
      </c>
      <c r="K100" s="64">
        <f t="shared" si="23"/>
        <v>0</v>
      </c>
      <c r="L100" s="64">
        <f t="shared" si="23"/>
        <v>0</v>
      </c>
      <c r="M100" s="64">
        <f t="shared" si="23"/>
        <v>0</v>
      </c>
      <c r="N100" s="65">
        <f t="shared" si="23"/>
        <v>0</v>
      </c>
      <c r="O100" s="66">
        <f t="shared" si="22"/>
        <v>586</v>
      </c>
    </row>
    <row r="101" spans="1:15" x14ac:dyDescent="0.25">
      <c r="A101" s="191" t="s">
        <v>168</v>
      </c>
      <c r="B101" s="67">
        <f t="shared" si="8"/>
        <v>348</v>
      </c>
      <c r="C101" s="68">
        <f t="shared" ref="C101:N101" si="24">C103+C104+C105+C106+C107+C108+C109+C110+C111+C112+C113</f>
        <v>304</v>
      </c>
      <c r="D101" s="68">
        <f t="shared" si="24"/>
        <v>2</v>
      </c>
      <c r="E101" s="69">
        <f t="shared" si="24"/>
        <v>7</v>
      </c>
      <c r="F101" s="69">
        <f t="shared" si="24"/>
        <v>0</v>
      </c>
      <c r="G101" s="69">
        <f t="shared" si="24"/>
        <v>0</v>
      </c>
      <c r="H101" s="69">
        <f t="shared" si="24"/>
        <v>33</v>
      </c>
      <c r="I101" s="69">
        <f t="shared" si="24"/>
        <v>2</v>
      </c>
      <c r="J101" s="69">
        <f t="shared" si="24"/>
        <v>0</v>
      </c>
      <c r="K101" s="69">
        <f t="shared" si="24"/>
        <v>0</v>
      </c>
      <c r="L101" s="69">
        <f t="shared" si="24"/>
        <v>0</v>
      </c>
      <c r="M101" s="69">
        <f t="shared" si="24"/>
        <v>0</v>
      </c>
      <c r="N101" s="70">
        <f t="shared" si="24"/>
        <v>0</v>
      </c>
      <c r="O101" s="67">
        <f t="shared" si="22"/>
        <v>348</v>
      </c>
    </row>
    <row r="102" spans="1:15" ht="15.75" thickBot="1" x14ac:dyDescent="0.3">
      <c r="A102" s="192" t="s">
        <v>167</v>
      </c>
      <c r="B102" s="71">
        <f t="shared" si="8"/>
        <v>238</v>
      </c>
      <c r="C102" s="72">
        <f t="shared" ref="C102:N102" si="25">C114+C115+C116+C117+C118+C119+C120+C121+C122+C123+C124+C125+C126+C127+C128+C129+C130</f>
        <v>190</v>
      </c>
      <c r="D102" s="72">
        <f t="shared" si="25"/>
        <v>0</v>
      </c>
      <c r="E102" s="72">
        <f t="shared" si="25"/>
        <v>6</v>
      </c>
      <c r="F102" s="72">
        <f t="shared" si="25"/>
        <v>0</v>
      </c>
      <c r="G102" s="72">
        <f t="shared" si="25"/>
        <v>0</v>
      </c>
      <c r="H102" s="72">
        <f t="shared" si="25"/>
        <v>42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238</v>
      </c>
    </row>
    <row r="103" spans="1:15" x14ac:dyDescent="0.25">
      <c r="A103" s="38" t="s">
        <v>30</v>
      </c>
      <c r="B103" s="8">
        <f t="shared" si="8"/>
        <v>210</v>
      </c>
      <c r="C103" s="58">
        <v>184</v>
      </c>
      <c r="D103" s="35">
        <v>1</v>
      </c>
      <c r="E103" s="28">
        <v>4</v>
      </c>
      <c r="F103" s="28"/>
      <c r="G103" s="28"/>
      <c r="H103" s="28">
        <v>20</v>
      </c>
      <c r="I103" s="28">
        <v>1</v>
      </c>
      <c r="J103" s="28"/>
      <c r="K103" s="28"/>
      <c r="L103" s="28"/>
      <c r="M103" s="28"/>
      <c r="N103" s="29"/>
      <c r="O103" s="8">
        <f t="shared" si="22"/>
        <v>210</v>
      </c>
    </row>
    <row r="104" spans="1:15" x14ac:dyDescent="0.25">
      <c r="A104" s="39" t="s">
        <v>31</v>
      </c>
      <c r="B104" s="13">
        <f t="shared" si="8"/>
        <v>23</v>
      </c>
      <c r="C104" s="59">
        <v>17</v>
      </c>
      <c r="D104" s="40">
        <v>1</v>
      </c>
      <c r="E104" s="30">
        <v>2</v>
      </c>
      <c r="F104" s="30"/>
      <c r="G104" s="30"/>
      <c r="H104" s="30">
        <v>2</v>
      </c>
      <c r="I104" s="30">
        <v>1</v>
      </c>
      <c r="J104" s="30"/>
      <c r="K104" s="30"/>
      <c r="L104" s="30"/>
      <c r="M104" s="30"/>
      <c r="N104" s="31"/>
      <c r="O104" s="13">
        <f t="shared" si="22"/>
        <v>23</v>
      </c>
    </row>
    <row r="105" spans="1:15" x14ac:dyDescent="0.25">
      <c r="A105" s="39" t="s">
        <v>157</v>
      </c>
      <c r="B105" s="13">
        <f t="shared" si="8"/>
        <v>65</v>
      </c>
      <c r="C105" s="59">
        <v>59</v>
      </c>
      <c r="D105" s="40"/>
      <c r="E105" s="30">
        <v>1</v>
      </c>
      <c r="F105" s="30"/>
      <c r="G105" s="30"/>
      <c r="H105" s="30">
        <v>5</v>
      </c>
      <c r="I105" s="30"/>
      <c r="J105" s="30"/>
      <c r="K105" s="30"/>
      <c r="L105" s="30"/>
      <c r="M105" s="30"/>
      <c r="N105" s="31"/>
      <c r="O105" s="13">
        <f t="shared" si="22"/>
        <v>65</v>
      </c>
    </row>
    <row r="106" spans="1:15" x14ac:dyDescent="0.25">
      <c r="A106" s="39" t="s">
        <v>158</v>
      </c>
      <c r="B106" s="13">
        <f t="shared" si="8"/>
        <v>15</v>
      </c>
      <c r="C106" s="59">
        <v>13</v>
      </c>
      <c r="D106" s="40"/>
      <c r="E106" s="30"/>
      <c r="F106" s="30"/>
      <c r="G106" s="30"/>
      <c r="H106" s="30">
        <v>2</v>
      </c>
      <c r="I106" s="30"/>
      <c r="J106" s="30"/>
      <c r="K106" s="30"/>
      <c r="L106" s="30"/>
      <c r="M106" s="30"/>
      <c r="N106" s="31"/>
      <c r="O106" s="13">
        <f t="shared" si="22"/>
        <v>15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15</v>
      </c>
      <c r="C109" s="59">
        <v>13</v>
      </c>
      <c r="D109" s="40"/>
      <c r="E109" s="30"/>
      <c r="F109" s="30"/>
      <c r="G109" s="30"/>
      <c r="H109" s="30">
        <v>2</v>
      </c>
      <c r="I109" s="30"/>
      <c r="J109" s="30"/>
      <c r="K109" s="30"/>
      <c r="L109" s="30"/>
      <c r="M109" s="30"/>
      <c r="N109" s="31"/>
      <c r="O109" s="13">
        <f t="shared" si="22"/>
        <v>15</v>
      </c>
    </row>
    <row r="110" spans="1:15" x14ac:dyDescent="0.25">
      <c r="A110" s="39" t="s">
        <v>161</v>
      </c>
      <c r="B110" s="13">
        <f t="shared" si="26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2"/>
        <v>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20</v>
      </c>
      <c r="C112" s="59">
        <v>18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2"/>
        <v>20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130</v>
      </c>
      <c r="C114" s="59">
        <v>100</v>
      </c>
      <c r="D114" s="40"/>
      <c r="E114" s="30"/>
      <c r="F114" s="30"/>
      <c r="G114" s="30"/>
      <c r="H114" s="30">
        <v>30</v>
      </c>
      <c r="I114" s="30"/>
      <c r="J114" s="30"/>
      <c r="K114" s="30"/>
      <c r="L114" s="30"/>
      <c r="M114" s="30"/>
      <c r="N114" s="31"/>
      <c r="O114" s="13">
        <f t="shared" si="27"/>
        <v>130</v>
      </c>
    </row>
    <row r="115" spans="1:15" x14ac:dyDescent="0.25">
      <c r="A115" s="39" t="s">
        <v>34</v>
      </c>
      <c r="B115" s="13">
        <f t="shared" si="26"/>
        <v>15</v>
      </c>
      <c r="C115" s="59">
        <v>11</v>
      </c>
      <c r="D115" s="40"/>
      <c r="E115" s="30">
        <v>2</v>
      </c>
      <c r="F115" s="30"/>
      <c r="G115" s="30"/>
      <c r="H115" s="30">
        <v>2</v>
      </c>
      <c r="I115" s="30"/>
      <c r="J115" s="30"/>
      <c r="K115" s="30"/>
      <c r="L115" s="30"/>
      <c r="M115" s="30"/>
      <c r="N115" s="31"/>
      <c r="O115" s="13">
        <f t="shared" si="27"/>
        <v>15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7"/>
        <v>0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25</v>
      </c>
      <c r="C119" s="59">
        <v>21</v>
      </c>
      <c r="D119" s="40"/>
      <c r="E119" s="30">
        <v>2</v>
      </c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25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0</v>
      </c>
      <c r="C121" s="59"/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13">
        <f t="shared" si="27"/>
        <v>0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15</v>
      </c>
      <c r="C124" s="59">
        <v>13</v>
      </c>
      <c r="D124" s="40"/>
      <c r="E124" s="30"/>
      <c r="F124" s="30"/>
      <c r="G124" s="30"/>
      <c r="H124" s="30">
        <v>2</v>
      </c>
      <c r="I124" s="30"/>
      <c r="J124" s="30"/>
      <c r="K124" s="30"/>
      <c r="L124" s="30"/>
      <c r="M124" s="30"/>
      <c r="N124" s="31"/>
      <c r="O124" s="13">
        <f t="shared" si="27"/>
        <v>15</v>
      </c>
    </row>
    <row r="125" spans="1:15" x14ac:dyDescent="0.25">
      <c r="A125" s="39" t="s">
        <v>44</v>
      </c>
      <c r="B125" s="13">
        <f t="shared" si="26"/>
        <v>15</v>
      </c>
      <c r="C125" s="59">
        <v>11</v>
      </c>
      <c r="D125" s="40"/>
      <c r="E125" s="30">
        <v>2</v>
      </c>
      <c r="F125" s="30"/>
      <c r="G125" s="30"/>
      <c r="H125" s="30">
        <v>2</v>
      </c>
      <c r="I125" s="30"/>
      <c r="J125" s="30"/>
      <c r="K125" s="30"/>
      <c r="L125" s="30"/>
      <c r="M125" s="30"/>
      <c r="N125" s="31"/>
      <c r="O125" s="13">
        <f t="shared" si="27"/>
        <v>15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23</v>
      </c>
      <c r="C127" s="59">
        <v>21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23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15</v>
      </c>
      <c r="C129" s="59">
        <v>13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15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296</v>
      </c>
      <c r="C131" s="63">
        <f t="shared" ref="C131:N131" si="28">C132+C133</f>
        <v>261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30</v>
      </c>
      <c r="I131" s="64">
        <f t="shared" si="28"/>
        <v>0</v>
      </c>
      <c r="J131" s="64">
        <f t="shared" si="28"/>
        <v>5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296</v>
      </c>
    </row>
    <row r="132" spans="1:15" x14ac:dyDescent="0.25">
      <c r="A132" s="191" t="s">
        <v>166</v>
      </c>
      <c r="B132" s="67">
        <f t="shared" si="26"/>
        <v>280</v>
      </c>
      <c r="C132" s="68">
        <f t="shared" ref="C132:N132" si="29">C134+C135+C136+C137+C138+C139+C140+C141+C142+C143+C144+C145+C146+C147+C148+C149+C150+C151+C152+C153+C154+C155+C156</f>
        <v>247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28</v>
      </c>
      <c r="I132" s="69">
        <f t="shared" si="29"/>
        <v>0</v>
      </c>
      <c r="J132" s="69">
        <f t="shared" si="29"/>
        <v>5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280</v>
      </c>
    </row>
    <row r="133" spans="1:15" ht="15.75" thickBot="1" x14ac:dyDescent="0.3">
      <c r="A133" s="192" t="s">
        <v>169</v>
      </c>
      <c r="B133" s="71">
        <f t="shared" si="26"/>
        <v>16</v>
      </c>
      <c r="C133" s="72">
        <f t="shared" ref="C133:N133" si="30">C157+C158+C159+C160+C161+C162+C163+C164+C165</f>
        <v>14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2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16</v>
      </c>
    </row>
    <row r="134" spans="1:15" x14ac:dyDescent="0.25">
      <c r="A134" s="38" t="s">
        <v>51</v>
      </c>
      <c r="B134" s="8">
        <f t="shared" si="26"/>
        <v>20</v>
      </c>
      <c r="C134" s="58">
        <v>17</v>
      </c>
      <c r="D134" s="35"/>
      <c r="E134" s="28"/>
      <c r="F134" s="28"/>
      <c r="G134" s="28"/>
      <c r="H134" s="28">
        <v>2</v>
      </c>
      <c r="I134" s="28"/>
      <c r="J134" s="28">
        <v>1</v>
      </c>
      <c r="K134" s="28"/>
      <c r="L134" s="28"/>
      <c r="M134" s="28"/>
      <c r="N134" s="29"/>
      <c r="O134" s="8">
        <f t="shared" si="27"/>
        <v>20</v>
      </c>
    </row>
    <row r="135" spans="1:15" x14ac:dyDescent="0.25">
      <c r="A135" s="39" t="s">
        <v>52</v>
      </c>
      <c r="B135" s="13">
        <f t="shared" si="26"/>
        <v>20</v>
      </c>
      <c r="C135" s="59">
        <v>17</v>
      </c>
      <c r="D135" s="40"/>
      <c r="E135" s="30"/>
      <c r="F135" s="30"/>
      <c r="G135" s="30"/>
      <c r="H135" s="30">
        <v>2</v>
      </c>
      <c r="I135" s="30"/>
      <c r="J135" s="30">
        <v>1</v>
      </c>
      <c r="K135" s="30"/>
      <c r="L135" s="30"/>
      <c r="M135" s="30"/>
      <c r="N135" s="31"/>
      <c r="O135" s="13">
        <f t="shared" si="27"/>
        <v>20</v>
      </c>
    </row>
    <row r="136" spans="1:15" x14ac:dyDescent="0.25">
      <c r="A136" s="39" t="s">
        <v>53</v>
      </c>
      <c r="B136" s="13">
        <f t="shared" si="26"/>
        <v>20</v>
      </c>
      <c r="C136" s="59">
        <v>18</v>
      </c>
      <c r="D136" s="40"/>
      <c r="E136" s="30"/>
      <c r="F136" s="30"/>
      <c r="G136" s="30"/>
      <c r="H136" s="30">
        <v>2</v>
      </c>
      <c r="I136" s="30"/>
      <c r="J136" s="30"/>
      <c r="K136" s="30"/>
      <c r="L136" s="30"/>
      <c r="M136" s="30"/>
      <c r="N136" s="31"/>
      <c r="O136" s="13">
        <f t="shared" si="27"/>
        <v>20</v>
      </c>
    </row>
    <row r="137" spans="1:15" x14ac:dyDescent="0.25">
      <c r="A137" s="39" t="s">
        <v>54</v>
      </c>
      <c r="B137" s="13">
        <f t="shared" si="26"/>
        <v>20</v>
      </c>
      <c r="C137" s="205">
        <v>18</v>
      </c>
      <c r="D137" s="40"/>
      <c r="E137" s="30"/>
      <c r="F137" s="30"/>
      <c r="G137" s="30"/>
      <c r="H137" s="30">
        <v>2</v>
      </c>
      <c r="I137" s="30"/>
      <c r="J137" s="30"/>
      <c r="K137" s="30"/>
      <c r="L137" s="30"/>
      <c r="M137" s="30"/>
      <c r="N137" s="31"/>
      <c r="O137" s="13">
        <f t="shared" si="27"/>
        <v>20</v>
      </c>
    </row>
    <row r="138" spans="1:15" x14ac:dyDescent="0.25">
      <c r="A138" s="39" t="s">
        <v>55</v>
      </c>
      <c r="B138" s="13">
        <f t="shared" si="26"/>
        <v>20</v>
      </c>
      <c r="C138" s="205">
        <v>18</v>
      </c>
      <c r="D138" s="40"/>
      <c r="E138" s="30"/>
      <c r="F138" s="30"/>
      <c r="G138" s="30"/>
      <c r="H138" s="30">
        <v>2</v>
      </c>
      <c r="I138" s="30"/>
      <c r="J138" s="30"/>
      <c r="K138" s="30"/>
      <c r="L138" s="30"/>
      <c r="M138" s="30"/>
      <c r="N138" s="31"/>
      <c r="O138" s="13">
        <f t="shared" si="27"/>
        <v>20</v>
      </c>
    </row>
    <row r="139" spans="1:15" x14ac:dyDescent="0.25">
      <c r="A139" s="39" t="s">
        <v>56</v>
      </c>
      <c r="B139" s="13">
        <f t="shared" si="26"/>
        <v>20</v>
      </c>
      <c r="C139" s="59">
        <v>18</v>
      </c>
      <c r="D139" s="40"/>
      <c r="E139" s="30"/>
      <c r="F139" s="30"/>
      <c r="G139" s="30"/>
      <c r="H139" s="30">
        <v>2</v>
      </c>
      <c r="I139" s="30"/>
      <c r="J139" s="30"/>
      <c r="K139" s="30"/>
      <c r="L139" s="30"/>
      <c r="M139" s="30"/>
      <c r="N139" s="31"/>
      <c r="O139" s="13">
        <f t="shared" si="27"/>
        <v>20</v>
      </c>
    </row>
    <row r="140" spans="1:15" x14ac:dyDescent="0.25">
      <c r="A140" s="39" t="s">
        <v>57</v>
      </c>
      <c r="B140" s="13">
        <f t="shared" ref="B140:B171" si="31">SUM(C140:N140)</f>
        <v>20</v>
      </c>
      <c r="C140" s="205">
        <v>18</v>
      </c>
      <c r="D140" s="40"/>
      <c r="E140" s="30"/>
      <c r="F140" s="30"/>
      <c r="G140" s="30"/>
      <c r="H140" s="30">
        <v>2</v>
      </c>
      <c r="I140" s="30"/>
      <c r="J140" s="30"/>
      <c r="K140" s="30"/>
      <c r="L140" s="30"/>
      <c r="M140" s="30"/>
      <c r="N140" s="31"/>
      <c r="O140" s="13">
        <f t="shared" si="27"/>
        <v>20</v>
      </c>
    </row>
    <row r="141" spans="1:15" x14ac:dyDescent="0.25">
      <c r="A141" s="39" t="s">
        <v>58</v>
      </c>
      <c r="B141" s="13">
        <f t="shared" si="31"/>
        <v>0</v>
      </c>
      <c r="C141" s="59"/>
      <c r="D141" s="40"/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13">
        <f t="shared" si="27"/>
        <v>0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0</v>
      </c>
      <c r="C143" s="59"/>
      <c r="D143" s="40"/>
      <c r="E143" s="30"/>
      <c r="F143" s="30"/>
      <c r="G143" s="30"/>
      <c r="H143" s="30"/>
      <c r="I143" s="30"/>
      <c r="J143" s="30"/>
      <c r="K143" s="30"/>
      <c r="L143" s="30"/>
      <c r="M143" s="30"/>
      <c r="N143" s="31"/>
      <c r="O143" s="13">
        <f t="shared" si="27"/>
        <v>0</v>
      </c>
    </row>
    <row r="144" spans="1:15" x14ac:dyDescent="0.25">
      <c r="A144" s="39" t="s">
        <v>61</v>
      </c>
      <c r="B144" s="13">
        <f t="shared" si="31"/>
        <v>0</v>
      </c>
      <c r="C144" s="59"/>
      <c r="D144" s="40"/>
      <c r="E144" s="30"/>
      <c r="F144" s="30"/>
      <c r="G144" s="30"/>
      <c r="H144" s="30"/>
      <c r="I144" s="30"/>
      <c r="J144" s="30"/>
      <c r="K144" s="30"/>
      <c r="L144" s="30"/>
      <c r="M144" s="30"/>
      <c r="N144" s="31"/>
      <c r="O144" s="13">
        <f t="shared" si="27"/>
        <v>0</v>
      </c>
    </row>
    <row r="145" spans="1:15" x14ac:dyDescent="0.25">
      <c r="A145" s="39" t="s">
        <v>62</v>
      </c>
      <c r="B145" s="13">
        <f t="shared" si="31"/>
        <v>0</v>
      </c>
      <c r="C145" s="59"/>
      <c r="D145" s="40"/>
      <c r="E145" s="30"/>
      <c r="F145" s="30"/>
      <c r="G145" s="30"/>
      <c r="H145" s="30"/>
      <c r="I145" s="30"/>
      <c r="J145" s="30"/>
      <c r="K145" s="30"/>
      <c r="L145" s="30"/>
      <c r="M145" s="30"/>
      <c r="N145" s="31"/>
      <c r="O145" s="13">
        <f t="shared" si="27"/>
        <v>0</v>
      </c>
    </row>
    <row r="146" spans="1:15" x14ac:dyDescent="0.25">
      <c r="A146" s="39" t="s">
        <v>63</v>
      </c>
      <c r="B146" s="13">
        <f t="shared" si="31"/>
        <v>0</v>
      </c>
      <c r="C146" s="59"/>
      <c r="D146" s="40"/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13">
        <f t="shared" si="27"/>
        <v>0</v>
      </c>
    </row>
    <row r="147" spans="1:15" x14ac:dyDescent="0.25">
      <c r="A147" s="39" t="s">
        <v>64</v>
      </c>
      <c r="B147" s="13">
        <f t="shared" si="31"/>
        <v>20</v>
      </c>
      <c r="C147" s="205">
        <v>18</v>
      </c>
      <c r="D147" s="40"/>
      <c r="E147" s="30"/>
      <c r="F147" s="30"/>
      <c r="G147" s="30"/>
      <c r="H147" s="30">
        <v>2</v>
      </c>
      <c r="I147" s="30"/>
      <c r="J147" s="30"/>
      <c r="K147" s="30"/>
      <c r="L147" s="30"/>
      <c r="M147" s="30"/>
      <c r="N147" s="31"/>
      <c r="O147" s="13">
        <f t="shared" si="27"/>
        <v>20</v>
      </c>
    </row>
    <row r="148" spans="1:15" x14ac:dyDescent="0.25">
      <c r="A148" s="39" t="s">
        <v>65</v>
      </c>
      <c r="B148" s="13">
        <f t="shared" si="31"/>
        <v>20</v>
      </c>
      <c r="C148" s="59">
        <v>17</v>
      </c>
      <c r="D148" s="40"/>
      <c r="E148" s="30"/>
      <c r="F148" s="30"/>
      <c r="G148" s="30"/>
      <c r="H148" s="30">
        <v>2</v>
      </c>
      <c r="I148" s="30"/>
      <c r="J148" s="30">
        <v>1</v>
      </c>
      <c r="K148" s="30"/>
      <c r="L148" s="30"/>
      <c r="M148" s="30"/>
      <c r="N148" s="31"/>
      <c r="O148" s="13">
        <f t="shared" si="27"/>
        <v>20</v>
      </c>
    </row>
    <row r="149" spans="1:15" x14ac:dyDescent="0.25">
      <c r="A149" s="39" t="s">
        <v>66</v>
      </c>
      <c r="B149" s="13">
        <f t="shared" si="31"/>
        <v>20</v>
      </c>
      <c r="C149" s="59">
        <v>18</v>
      </c>
      <c r="D149" s="40"/>
      <c r="E149" s="30"/>
      <c r="F149" s="30"/>
      <c r="G149" s="30"/>
      <c r="H149" s="30">
        <v>2</v>
      </c>
      <c r="I149" s="30"/>
      <c r="J149" s="30"/>
      <c r="K149" s="30"/>
      <c r="L149" s="30"/>
      <c r="M149" s="30"/>
      <c r="N149" s="31"/>
      <c r="O149" s="13">
        <f t="shared" si="27"/>
        <v>20</v>
      </c>
    </row>
    <row r="150" spans="1:15" x14ac:dyDescent="0.25">
      <c r="A150" s="39" t="s">
        <v>67</v>
      </c>
      <c r="B150" s="13">
        <f t="shared" si="31"/>
        <v>0</v>
      </c>
      <c r="C150" s="59"/>
      <c r="D150" s="4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13">
        <f t="shared" si="27"/>
        <v>0</v>
      </c>
    </row>
    <row r="151" spans="1:15" x14ac:dyDescent="0.25">
      <c r="A151" s="39" t="s">
        <v>171</v>
      </c>
      <c r="B151" s="13">
        <f t="shared" si="31"/>
        <v>0</v>
      </c>
      <c r="C151" s="59"/>
      <c r="D151" s="40"/>
      <c r="E151" s="30"/>
      <c r="F151" s="30"/>
      <c r="G151" s="30"/>
      <c r="H151" s="30"/>
      <c r="I151" s="30"/>
      <c r="J151" s="30"/>
      <c r="K151" s="30"/>
      <c r="L151" s="30"/>
      <c r="M151" s="30"/>
      <c r="N151" s="31"/>
      <c r="O151" s="13">
        <f t="shared" si="27"/>
        <v>0</v>
      </c>
    </row>
    <row r="152" spans="1:15" x14ac:dyDescent="0.25">
      <c r="A152" s="39" t="s">
        <v>68</v>
      </c>
      <c r="B152" s="13">
        <f t="shared" si="31"/>
        <v>20</v>
      </c>
      <c r="C152" s="59">
        <v>18</v>
      </c>
      <c r="D152" s="40"/>
      <c r="E152" s="30"/>
      <c r="F152" s="30"/>
      <c r="G152" s="30"/>
      <c r="H152" s="30">
        <v>2</v>
      </c>
      <c r="I152" s="30"/>
      <c r="J152" s="30"/>
      <c r="K152" s="30"/>
      <c r="L152" s="30"/>
      <c r="M152" s="30"/>
      <c r="N152" s="31"/>
      <c r="O152" s="13">
        <f t="shared" si="27"/>
        <v>20</v>
      </c>
    </row>
    <row r="153" spans="1:15" x14ac:dyDescent="0.25">
      <c r="A153" s="39" t="s">
        <v>69</v>
      </c>
      <c r="B153" s="13">
        <f t="shared" si="31"/>
        <v>20</v>
      </c>
      <c r="C153" s="59">
        <v>16</v>
      </c>
      <c r="D153" s="40"/>
      <c r="E153" s="30"/>
      <c r="F153" s="30"/>
      <c r="G153" s="30"/>
      <c r="H153" s="30">
        <v>2</v>
      </c>
      <c r="I153" s="30"/>
      <c r="J153" s="30">
        <v>2</v>
      </c>
      <c r="K153" s="30"/>
      <c r="L153" s="30"/>
      <c r="M153" s="30"/>
      <c r="N153" s="31"/>
      <c r="O153" s="13">
        <f t="shared" si="27"/>
        <v>20</v>
      </c>
    </row>
    <row r="154" spans="1:15" x14ac:dyDescent="0.25">
      <c r="A154" s="39" t="s">
        <v>70</v>
      </c>
      <c r="B154" s="13">
        <f t="shared" si="31"/>
        <v>20</v>
      </c>
      <c r="C154" s="59">
        <v>18</v>
      </c>
      <c r="D154" s="40"/>
      <c r="E154" s="30"/>
      <c r="F154" s="30"/>
      <c r="G154" s="30"/>
      <c r="H154" s="30">
        <v>2</v>
      </c>
      <c r="I154" s="30"/>
      <c r="J154" s="30"/>
      <c r="K154" s="30"/>
      <c r="L154" s="30"/>
      <c r="M154" s="30"/>
      <c r="N154" s="31"/>
      <c r="O154" s="13">
        <f t="shared" si="27"/>
        <v>20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20</v>
      </c>
      <c r="C156" s="59">
        <v>18</v>
      </c>
      <c r="D156" s="40"/>
      <c r="E156" s="30"/>
      <c r="F156" s="30"/>
      <c r="G156" s="30"/>
      <c r="H156" s="30">
        <v>2</v>
      </c>
      <c r="I156" s="30"/>
      <c r="J156" s="30"/>
      <c r="K156" s="30"/>
      <c r="L156" s="30"/>
      <c r="M156" s="30"/>
      <c r="N156" s="31"/>
      <c r="O156" s="13">
        <f t="shared" si="27"/>
        <v>20</v>
      </c>
    </row>
    <row r="157" spans="1:15" x14ac:dyDescent="0.25">
      <c r="A157" s="39" t="s">
        <v>73</v>
      </c>
      <c r="B157" s="13">
        <f t="shared" si="31"/>
        <v>0</v>
      </c>
      <c r="C157" s="59"/>
      <c r="D157" s="40"/>
      <c r="E157" s="30"/>
      <c r="F157" s="30"/>
      <c r="G157" s="30"/>
      <c r="H157" s="30"/>
      <c r="I157" s="30"/>
      <c r="J157" s="30"/>
      <c r="K157" s="30"/>
      <c r="L157" s="30"/>
      <c r="M157" s="30"/>
      <c r="N157" s="31"/>
      <c r="O157" s="13">
        <f t="shared" si="27"/>
        <v>0</v>
      </c>
    </row>
    <row r="158" spans="1:15" x14ac:dyDescent="0.25">
      <c r="A158" s="39" t="s">
        <v>74</v>
      </c>
      <c r="B158" s="13">
        <f t="shared" si="31"/>
        <v>16</v>
      </c>
      <c r="C158" s="59">
        <v>14</v>
      </c>
      <c r="D158" s="40"/>
      <c r="E158" s="30"/>
      <c r="F158" s="30"/>
      <c r="G158" s="30"/>
      <c r="H158" s="30">
        <v>2</v>
      </c>
      <c r="I158" s="30"/>
      <c r="J158" s="30"/>
      <c r="K158" s="30"/>
      <c r="L158" s="30"/>
      <c r="M158" s="30"/>
      <c r="N158" s="31"/>
      <c r="O158" s="13">
        <f t="shared" si="27"/>
        <v>16</v>
      </c>
    </row>
    <row r="159" spans="1:15" x14ac:dyDescent="0.25">
      <c r="A159" s="39" t="s">
        <v>75</v>
      </c>
      <c r="B159" s="13">
        <f t="shared" si="31"/>
        <v>0</v>
      </c>
      <c r="C159" s="59"/>
      <c r="D159" s="40"/>
      <c r="E159" s="30"/>
      <c r="F159" s="30"/>
      <c r="G159" s="30"/>
      <c r="H159" s="30"/>
      <c r="I159" s="30"/>
      <c r="J159" s="30"/>
      <c r="K159" s="30"/>
      <c r="L159" s="30"/>
      <c r="M159" s="30"/>
      <c r="N159" s="31"/>
      <c r="O159" s="13">
        <f t="shared" si="27"/>
        <v>0</v>
      </c>
    </row>
    <row r="160" spans="1:15" x14ac:dyDescent="0.25">
      <c r="A160" s="39" t="s">
        <v>76</v>
      </c>
      <c r="B160" s="13">
        <f t="shared" si="31"/>
        <v>0</v>
      </c>
      <c r="C160" s="59"/>
      <c r="D160" s="40"/>
      <c r="E160" s="30"/>
      <c r="F160" s="30"/>
      <c r="G160" s="30"/>
      <c r="H160" s="30"/>
      <c r="I160" s="30"/>
      <c r="J160" s="30"/>
      <c r="K160" s="30"/>
      <c r="L160" s="30"/>
      <c r="M160" s="30"/>
      <c r="N160" s="31"/>
      <c r="O160" s="13">
        <f t="shared" si="27"/>
        <v>0</v>
      </c>
    </row>
    <row r="161" spans="1:15" x14ac:dyDescent="0.25">
      <c r="A161" s="39" t="s">
        <v>77</v>
      </c>
      <c r="B161" s="13">
        <f t="shared" si="31"/>
        <v>0</v>
      </c>
      <c r="C161" s="59"/>
      <c r="D161" s="40"/>
      <c r="E161" s="30"/>
      <c r="F161" s="30"/>
      <c r="G161" s="30"/>
      <c r="H161" s="30"/>
      <c r="I161" s="30"/>
      <c r="J161" s="30"/>
      <c r="K161" s="30"/>
      <c r="L161" s="30"/>
      <c r="M161" s="30"/>
      <c r="N161" s="31"/>
      <c r="O161" s="13">
        <f t="shared" si="27"/>
        <v>0</v>
      </c>
    </row>
    <row r="162" spans="1:15" ht="15.75" customHeight="1" x14ac:dyDescent="0.25">
      <c r="A162" s="45" t="s">
        <v>78</v>
      </c>
      <c r="B162" s="13">
        <f t="shared" si="31"/>
        <v>0</v>
      </c>
      <c r="C162" s="59"/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13">
        <f t="shared" si="27"/>
        <v>0</v>
      </c>
    </row>
    <row r="163" spans="1:15" x14ac:dyDescent="0.25">
      <c r="A163" s="45" t="s">
        <v>79</v>
      </c>
      <c r="B163" s="13">
        <f t="shared" si="31"/>
        <v>0</v>
      </c>
      <c r="C163" s="59"/>
      <c r="D163" s="40"/>
      <c r="E163" s="30"/>
      <c r="F163" s="30"/>
      <c r="G163" s="30"/>
      <c r="H163" s="30"/>
      <c r="I163" s="30"/>
      <c r="J163" s="30"/>
      <c r="K163" s="30"/>
      <c r="L163" s="30"/>
      <c r="M163" s="30"/>
      <c r="N163" s="31"/>
      <c r="O163" s="13">
        <f t="shared" si="27"/>
        <v>0</v>
      </c>
    </row>
    <row r="164" spans="1:15" x14ac:dyDescent="0.25">
      <c r="A164" s="45" t="s">
        <v>80</v>
      </c>
      <c r="B164" s="13">
        <f t="shared" si="31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27"/>
        <v>0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7</v>
      </c>
      <c r="C166" s="63">
        <f t="shared" ref="C166:N166" si="32">C167+C168+C169+C170+C171+C172</f>
        <v>7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7</v>
      </c>
    </row>
    <row r="167" spans="1:15" x14ac:dyDescent="0.25">
      <c r="A167" s="38" t="s">
        <v>83</v>
      </c>
      <c r="B167" s="8">
        <f t="shared" si="31"/>
        <v>3</v>
      </c>
      <c r="C167" s="58">
        <v>3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3</v>
      </c>
    </row>
    <row r="168" spans="1:15" x14ac:dyDescent="0.25">
      <c r="A168" s="39" t="s">
        <v>84</v>
      </c>
      <c r="B168" s="13">
        <f t="shared" si="31"/>
        <v>1</v>
      </c>
      <c r="C168" s="59">
        <v>1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1</v>
      </c>
    </row>
    <row r="169" spans="1:15" x14ac:dyDescent="0.25">
      <c r="A169" s="39" t="s">
        <v>85</v>
      </c>
      <c r="B169" s="13">
        <f t="shared" si="31"/>
        <v>1</v>
      </c>
      <c r="C169" s="59">
        <v>1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1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2</v>
      </c>
      <c r="C171" s="59">
        <v>2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2</v>
      </c>
    </row>
    <row r="172" spans="1:15" ht="15.75" thickBot="1" x14ac:dyDescent="0.3">
      <c r="A172" s="42" t="s">
        <v>104</v>
      </c>
      <c r="B172" s="16">
        <f>SUM(C172:N172)</f>
        <v>0</v>
      </c>
      <c r="C172" s="6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0</v>
      </c>
    </row>
    <row r="173" spans="1:15" x14ac:dyDescent="0.25">
      <c r="A173" s="47" t="s">
        <v>165</v>
      </c>
      <c r="B173" s="66">
        <f>SUM(C173:N173)</f>
        <v>50</v>
      </c>
      <c r="C173" s="77">
        <v>35</v>
      </c>
      <c r="D173" s="63">
        <v>1</v>
      </c>
      <c r="E173" s="64">
        <v>5</v>
      </c>
      <c r="F173" s="64"/>
      <c r="G173" s="64"/>
      <c r="H173" s="64">
        <v>8</v>
      </c>
      <c r="I173" s="64"/>
      <c r="J173" s="64"/>
      <c r="K173" s="64"/>
      <c r="L173" s="64"/>
      <c r="M173" s="64">
        <v>1</v>
      </c>
      <c r="N173" s="65"/>
      <c r="O173" s="66">
        <f t="shared" si="33"/>
        <v>50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8</v>
      </c>
      <c r="D174" s="72"/>
      <c r="E174" s="73">
        <v>5</v>
      </c>
      <c r="F174" s="73"/>
      <c r="G174" s="73"/>
      <c r="H174" s="73">
        <v>2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33</v>
      </c>
      <c r="C175" s="77">
        <v>31</v>
      </c>
      <c r="D175" s="63"/>
      <c r="E175" s="64"/>
      <c r="F175" s="64"/>
      <c r="G175" s="64"/>
      <c r="H175" s="64"/>
      <c r="I175" s="64"/>
      <c r="J175" s="64"/>
      <c r="K175" s="64">
        <v>2</v>
      </c>
      <c r="L175" s="64"/>
      <c r="M175" s="64"/>
      <c r="N175" s="65"/>
      <c r="O175" s="66">
        <f t="shared" si="33"/>
        <v>33</v>
      </c>
    </row>
    <row r="176" spans="1:15" ht="15.75" thickBot="1" x14ac:dyDescent="0.3">
      <c r="A176" s="49" t="s">
        <v>89</v>
      </c>
      <c r="B176" s="79">
        <f>SUM(C176:N176)</f>
        <v>248</v>
      </c>
      <c r="C176" s="79">
        <v>12</v>
      </c>
      <c r="D176" s="80"/>
      <c r="E176" s="81"/>
      <c r="F176" s="81"/>
      <c r="G176" s="81"/>
      <c r="H176" s="81"/>
      <c r="I176" s="81"/>
      <c r="J176" s="64">
        <v>236</v>
      </c>
      <c r="K176" s="81"/>
      <c r="L176" s="81"/>
      <c r="M176" s="81"/>
      <c r="N176" s="82"/>
      <c r="O176" s="62">
        <f t="shared" si="33"/>
        <v>248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67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3269</v>
      </c>
      <c r="C4" s="11">
        <f t="shared" ref="C4:N4" si="1">C5+C6</f>
        <v>2853</v>
      </c>
      <c r="D4" s="11">
        <f t="shared" si="1"/>
        <v>63</v>
      </c>
      <c r="E4" s="10">
        <f t="shared" si="1"/>
        <v>21</v>
      </c>
      <c r="F4" s="10">
        <f t="shared" si="1"/>
        <v>0</v>
      </c>
      <c r="G4" s="10">
        <f t="shared" si="1"/>
        <v>0</v>
      </c>
      <c r="H4" s="10">
        <f t="shared" si="1"/>
        <v>215</v>
      </c>
      <c r="I4" s="10">
        <f t="shared" si="1"/>
        <v>9</v>
      </c>
      <c r="J4" s="10">
        <f t="shared" si="1"/>
        <v>94</v>
      </c>
      <c r="K4" s="10">
        <f t="shared" si="1"/>
        <v>8</v>
      </c>
      <c r="L4" s="10">
        <f t="shared" si="1"/>
        <v>2</v>
      </c>
      <c r="M4" s="10">
        <f t="shared" si="1"/>
        <v>1</v>
      </c>
      <c r="N4" s="12">
        <f t="shared" si="1"/>
        <v>3</v>
      </c>
      <c r="O4" s="8">
        <f t="shared" ref="O4:O39" si="2">SUM(C4:N4)</f>
        <v>3269</v>
      </c>
    </row>
    <row r="5" spans="1:15" ht="15" customHeight="1" x14ac:dyDescent="0.25">
      <c r="A5" s="194" t="s">
        <v>2</v>
      </c>
      <c r="B5" s="13">
        <f t="shared" si="0"/>
        <v>2382</v>
      </c>
      <c r="C5" s="15">
        <f t="shared" ref="C5:N5" si="3">C8+C41+C56+C66+C78+C99+C101+C132+C166+C173+C175+C176</f>
        <v>2076</v>
      </c>
      <c r="D5" s="15">
        <f t="shared" si="3"/>
        <v>61</v>
      </c>
      <c r="E5" s="15">
        <f t="shared" si="3"/>
        <v>13</v>
      </c>
      <c r="F5" s="15">
        <f t="shared" si="3"/>
        <v>0</v>
      </c>
      <c r="G5" s="15">
        <f t="shared" si="3"/>
        <v>0</v>
      </c>
      <c r="H5" s="15">
        <f t="shared" si="3"/>
        <v>115</v>
      </c>
      <c r="I5" s="15">
        <f t="shared" si="3"/>
        <v>9</v>
      </c>
      <c r="J5" s="15">
        <f t="shared" si="3"/>
        <v>94</v>
      </c>
      <c r="K5" s="15">
        <f t="shared" si="3"/>
        <v>8</v>
      </c>
      <c r="L5" s="15">
        <f t="shared" si="3"/>
        <v>2</v>
      </c>
      <c r="M5" s="15">
        <f t="shared" si="3"/>
        <v>1</v>
      </c>
      <c r="N5" s="15">
        <f t="shared" si="3"/>
        <v>3</v>
      </c>
      <c r="O5" s="13">
        <f t="shared" si="2"/>
        <v>2382</v>
      </c>
    </row>
    <row r="6" spans="1:15" ht="15.75" customHeight="1" thickBot="1" x14ac:dyDescent="0.3">
      <c r="A6" s="195" t="s">
        <v>3</v>
      </c>
      <c r="B6" s="16">
        <f t="shared" si="0"/>
        <v>887</v>
      </c>
      <c r="C6" s="18">
        <f t="shared" ref="C6:N6" si="4">C9+C57+C67+C79+C102+C133+C174</f>
        <v>777</v>
      </c>
      <c r="D6" s="18">
        <f t="shared" si="4"/>
        <v>2</v>
      </c>
      <c r="E6" s="18">
        <f t="shared" si="4"/>
        <v>8</v>
      </c>
      <c r="F6" s="18">
        <f t="shared" si="4"/>
        <v>0</v>
      </c>
      <c r="G6" s="18">
        <f t="shared" si="4"/>
        <v>0</v>
      </c>
      <c r="H6" s="18">
        <f t="shared" si="4"/>
        <v>100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887</v>
      </c>
    </row>
    <row r="7" spans="1:15" ht="15" customHeight="1" x14ac:dyDescent="0.25">
      <c r="A7" s="190" t="s">
        <v>4</v>
      </c>
      <c r="B7" s="19">
        <f t="shared" si="0"/>
        <v>352</v>
      </c>
      <c r="C7" s="21">
        <f t="shared" ref="C7:N7" si="5">C8+C9</f>
        <v>291</v>
      </c>
      <c r="D7" s="21">
        <f t="shared" si="5"/>
        <v>23</v>
      </c>
      <c r="E7" s="20">
        <f t="shared" si="5"/>
        <v>2</v>
      </c>
      <c r="F7" s="20">
        <f t="shared" si="5"/>
        <v>0</v>
      </c>
      <c r="G7" s="20">
        <f t="shared" si="5"/>
        <v>0</v>
      </c>
      <c r="H7" s="20">
        <f t="shared" si="5"/>
        <v>22</v>
      </c>
      <c r="I7" s="20">
        <f t="shared" si="5"/>
        <v>5</v>
      </c>
      <c r="J7" s="20">
        <f t="shared" si="5"/>
        <v>9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352</v>
      </c>
    </row>
    <row r="8" spans="1:15" ht="15" customHeight="1" x14ac:dyDescent="0.25">
      <c r="A8" s="191" t="s">
        <v>166</v>
      </c>
      <c r="B8" s="23">
        <f t="shared" si="0"/>
        <v>347</v>
      </c>
      <c r="C8" s="25">
        <f t="shared" ref="C8:N8" si="6">C10+C11+C12+C13+C14+C15+C16+C17+C18+C19+C20+C21+C22+C23+C24+C25+C26+C27+C28+C29+C30</f>
        <v>287</v>
      </c>
      <c r="D8" s="25">
        <f t="shared" si="6"/>
        <v>23</v>
      </c>
      <c r="E8" s="24">
        <f t="shared" si="6"/>
        <v>2</v>
      </c>
      <c r="F8" s="24">
        <f t="shared" si="6"/>
        <v>0</v>
      </c>
      <c r="G8" s="24">
        <f t="shared" si="6"/>
        <v>0</v>
      </c>
      <c r="H8" s="24">
        <f t="shared" si="6"/>
        <v>21</v>
      </c>
      <c r="I8" s="24">
        <f t="shared" si="6"/>
        <v>5</v>
      </c>
      <c r="J8" s="24">
        <f t="shared" si="6"/>
        <v>9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347</v>
      </c>
    </row>
    <row r="9" spans="1:15" ht="15.75" customHeight="1" thickBot="1" x14ac:dyDescent="0.3">
      <c r="A9" s="192" t="s">
        <v>167</v>
      </c>
      <c r="B9" s="27">
        <f t="shared" si="0"/>
        <v>5</v>
      </c>
      <c r="C9" s="44">
        <f>C31+C32+C33+C34+C35+C36+C37+C38+C39+C40</f>
        <v>4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1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5</v>
      </c>
    </row>
    <row r="10" spans="1:15" x14ac:dyDescent="0.25">
      <c r="A10" s="38" t="s">
        <v>113</v>
      </c>
      <c r="B10" s="8">
        <f t="shared" si="0"/>
        <v>1</v>
      </c>
      <c r="C10" s="58">
        <v>1</v>
      </c>
      <c r="D10" s="35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8">
        <f t="shared" si="2"/>
        <v>1</v>
      </c>
    </row>
    <row r="11" spans="1:15" x14ac:dyDescent="0.25">
      <c r="A11" s="39" t="s">
        <v>112</v>
      </c>
      <c r="B11" s="13">
        <f t="shared" si="0"/>
        <v>1</v>
      </c>
      <c r="C11" s="59">
        <v>1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1</v>
      </c>
    </row>
    <row r="12" spans="1:15" x14ac:dyDescent="0.25">
      <c r="A12" s="39" t="s">
        <v>114</v>
      </c>
      <c r="B12" s="13">
        <f t="shared" si="0"/>
        <v>7</v>
      </c>
      <c r="C12" s="59">
        <v>5</v>
      </c>
      <c r="D12" s="40">
        <v>1</v>
      </c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7</v>
      </c>
    </row>
    <row r="13" spans="1:15" x14ac:dyDescent="0.25">
      <c r="A13" s="39" t="s">
        <v>115</v>
      </c>
      <c r="B13" s="13">
        <f t="shared" si="0"/>
        <v>40</v>
      </c>
      <c r="C13" s="59">
        <v>37</v>
      </c>
      <c r="D13" s="40">
        <v>2</v>
      </c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40</v>
      </c>
    </row>
    <row r="14" spans="1:15" x14ac:dyDescent="0.25">
      <c r="A14" s="39" t="s">
        <v>116</v>
      </c>
      <c r="B14" s="13">
        <f t="shared" si="0"/>
        <v>40</v>
      </c>
      <c r="C14" s="59">
        <v>34</v>
      </c>
      <c r="D14" s="40">
        <v>2</v>
      </c>
      <c r="E14" s="30"/>
      <c r="F14" s="30"/>
      <c r="G14" s="30"/>
      <c r="H14" s="30">
        <v>2</v>
      </c>
      <c r="I14" s="30">
        <v>1</v>
      </c>
      <c r="J14" s="30">
        <v>1</v>
      </c>
      <c r="K14" s="30"/>
      <c r="L14" s="30"/>
      <c r="M14" s="30"/>
      <c r="N14" s="31"/>
      <c r="O14" s="13">
        <f t="shared" si="2"/>
        <v>40</v>
      </c>
    </row>
    <row r="15" spans="1:15" x14ac:dyDescent="0.25">
      <c r="A15" s="39" t="s">
        <v>5</v>
      </c>
      <c r="B15" s="13">
        <f t="shared" si="0"/>
        <v>40</v>
      </c>
      <c r="C15" s="59">
        <v>37</v>
      </c>
      <c r="D15" s="40">
        <v>1</v>
      </c>
      <c r="E15" s="30"/>
      <c r="F15" s="30"/>
      <c r="G15" s="30"/>
      <c r="H15" s="30">
        <v>2</v>
      </c>
      <c r="I15" s="30"/>
      <c r="J15" s="30"/>
      <c r="K15" s="30"/>
      <c r="L15" s="30"/>
      <c r="M15" s="30"/>
      <c r="N15" s="31"/>
      <c r="O15" s="13">
        <f t="shared" si="2"/>
        <v>40</v>
      </c>
    </row>
    <row r="16" spans="1:15" x14ac:dyDescent="0.25">
      <c r="A16" s="39" t="s">
        <v>117</v>
      </c>
      <c r="B16" s="13">
        <f t="shared" si="0"/>
        <v>10</v>
      </c>
      <c r="C16" s="59">
        <v>7</v>
      </c>
      <c r="D16" s="40">
        <v>2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10</v>
      </c>
    </row>
    <row r="17" spans="1:15" x14ac:dyDescent="0.25">
      <c r="A17" s="39" t="s">
        <v>118</v>
      </c>
      <c r="B17" s="13">
        <f t="shared" si="0"/>
        <v>15</v>
      </c>
      <c r="C17" s="59">
        <v>9</v>
      </c>
      <c r="D17" s="40">
        <v>2</v>
      </c>
      <c r="E17" s="30"/>
      <c r="F17" s="30"/>
      <c r="G17" s="30"/>
      <c r="H17" s="30">
        <v>1</v>
      </c>
      <c r="I17" s="30">
        <v>2</v>
      </c>
      <c r="J17" s="30">
        <v>1</v>
      </c>
      <c r="K17" s="30"/>
      <c r="L17" s="30"/>
      <c r="M17" s="30"/>
      <c r="N17" s="31"/>
      <c r="O17" s="13">
        <f t="shared" si="2"/>
        <v>15</v>
      </c>
    </row>
    <row r="18" spans="1:15" x14ac:dyDescent="0.25">
      <c r="A18" s="39" t="s">
        <v>119</v>
      </c>
      <c r="B18" s="13">
        <f t="shared" si="0"/>
        <v>40</v>
      </c>
      <c r="C18" s="59">
        <v>32</v>
      </c>
      <c r="D18" s="40">
        <v>1</v>
      </c>
      <c r="E18" s="30">
        <v>2</v>
      </c>
      <c r="F18" s="30"/>
      <c r="G18" s="30"/>
      <c r="H18" s="30">
        <v>2</v>
      </c>
      <c r="I18" s="30">
        <v>2</v>
      </c>
      <c r="J18" s="30">
        <v>1</v>
      </c>
      <c r="K18" s="30"/>
      <c r="L18" s="30"/>
      <c r="M18" s="30"/>
      <c r="N18" s="31"/>
      <c r="O18" s="13">
        <f t="shared" si="2"/>
        <v>40</v>
      </c>
    </row>
    <row r="19" spans="1:15" x14ac:dyDescent="0.25">
      <c r="A19" s="39" t="s">
        <v>120</v>
      </c>
      <c r="B19" s="13">
        <f t="shared" si="0"/>
        <v>50</v>
      </c>
      <c r="C19" s="59">
        <v>44</v>
      </c>
      <c r="D19" s="40">
        <v>3</v>
      </c>
      <c r="E19" s="30"/>
      <c r="F19" s="30"/>
      <c r="G19" s="30"/>
      <c r="H19" s="30">
        <v>2</v>
      </c>
      <c r="I19" s="30"/>
      <c r="J19" s="30">
        <v>1</v>
      </c>
      <c r="K19" s="30"/>
      <c r="L19" s="30"/>
      <c r="M19" s="30"/>
      <c r="N19" s="31"/>
      <c r="O19" s="13">
        <f t="shared" si="2"/>
        <v>50</v>
      </c>
    </row>
    <row r="20" spans="1:15" x14ac:dyDescent="0.25">
      <c r="A20" s="39" t="s">
        <v>6</v>
      </c>
      <c r="B20" s="13">
        <f t="shared" si="0"/>
        <v>15</v>
      </c>
      <c r="C20" s="59">
        <v>13</v>
      </c>
      <c r="D20" s="40">
        <v>1</v>
      </c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15</v>
      </c>
    </row>
    <row r="21" spans="1:15" x14ac:dyDescent="0.25">
      <c r="A21" s="39" t="s">
        <v>121</v>
      </c>
      <c r="B21" s="13">
        <f t="shared" si="0"/>
        <v>15</v>
      </c>
      <c r="C21" s="59">
        <v>12</v>
      </c>
      <c r="D21" s="40">
        <v>2</v>
      </c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15</v>
      </c>
    </row>
    <row r="22" spans="1:15" x14ac:dyDescent="0.25">
      <c r="A22" s="39" t="s">
        <v>122</v>
      </c>
      <c r="B22" s="13">
        <f t="shared" si="0"/>
        <v>40</v>
      </c>
      <c r="C22" s="59">
        <v>36</v>
      </c>
      <c r="D22" s="40">
        <v>3</v>
      </c>
      <c r="E22" s="30"/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40</v>
      </c>
    </row>
    <row r="23" spans="1:15" x14ac:dyDescent="0.25">
      <c r="A23" s="39" t="s">
        <v>7</v>
      </c>
      <c r="B23" s="13">
        <f t="shared" si="0"/>
        <v>4</v>
      </c>
      <c r="C23" s="59">
        <v>3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4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2</v>
      </c>
      <c r="C25" s="59">
        <v>1</v>
      </c>
      <c r="D25" s="40"/>
      <c r="E25" s="30"/>
      <c r="F25" s="30"/>
      <c r="G25" s="30"/>
      <c r="H25" s="30">
        <v>1</v>
      </c>
      <c r="I25" s="30"/>
      <c r="J25" s="30"/>
      <c r="K25" s="30"/>
      <c r="L25" s="30"/>
      <c r="M25" s="30"/>
      <c r="N25" s="31"/>
      <c r="O25" s="13">
        <f t="shared" si="2"/>
        <v>2</v>
      </c>
    </row>
    <row r="26" spans="1:15" x14ac:dyDescent="0.25">
      <c r="A26" s="39" t="s">
        <v>9</v>
      </c>
      <c r="B26" s="13">
        <f t="shared" si="0"/>
        <v>20</v>
      </c>
      <c r="C26" s="59">
        <v>11</v>
      </c>
      <c r="D26" s="40">
        <v>2</v>
      </c>
      <c r="E26" s="30"/>
      <c r="F26" s="30"/>
      <c r="G26" s="30"/>
      <c r="H26" s="30">
        <v>4</v>
      </c>
      <c r="I26" s="30"/>
      <c r="J26" s="30">
        <v>3</v>
      </c>
      <c r="K26" s="30"/>
      <c r="L26" s="30"/>
      <c r="M26" s="30"/>
      <c r="N26" s="31"/>
      <c r="O26" s="13">
        <f t="shared" si="2"/>
        <v>20</v>
      </c>
    </row>
    <row r="27" spans="1:15" x14ac:dyDescent="0.25">
      <c r="A27" s="39" t="s">
        <v>395</v>
      </c>
      <c r="B27" s="13">
        <f t="shared" si="0"/>
        <v>2</v>
      </c>
      <c r="C27" s="59">
        <v>2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2</v>
      </c>
    </row>
    <row r="28" spans="1:15" x14ac:dyDescent="0.25">
      <c r="A28" s="39" t="s">
        <v>10</v>
      </c>
      <c r="B28" s="13">
        <f t="shared" si="0"/>
        <v>2</v>
      </c>
      <c r="C28" s="59">
        <v>1</v>
      </c>
      <c r="D28" s="40">
        <v>1</v>
      </c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2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216"/>
      <c r="D30" s="40"/>
      <c r="E30" s="30"/>
      <c r="F30" s="30"/>
      <c r="G30" s="30"/>
      <c r="H30" s="30"/>
      <c r="I30" s="30"/>
      <c r="J30" s="30">
        <v>2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2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3</v>
      </c>
      <c r="C35" s="59">
        <v>2</v>
      </c>
      <c r="D35" s="40"/>
      <c r="E35" s="30"/>
      <c r="F35" s="30"/>
      <c r="G35" s="30"/>
      <c r="H35" s="30">
        <v>1</v>
      </c>
      <c r="I35" s="30"/>
      <c r="J35" s="30"/>
      <c r="K35" s="30"/>
      <c r="L35" s="30"/>
      <c r="M35" s="30"/>
      <c r="N35" s="31"/>
      <c r="O35" s="13">
        <f t="shared" si="2"/>
        <v>3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0</v>
      </c>
    </row>
    <row r="41" spans="1:15" ht="15.75" customHeight="1" thickBot="1" x14ac:dyDescent="0.3">
      <c r="A41" s="189" t="s">
        <v>17</v>
      </c>
      <c r="B41" s="62">
        <f t="shared" si="8"/>
        <v>86</v>
      </c>
      <c r="C41" s="63">
        <f t="shared" ref="C41:N41" si="9">C42+C43+C44+C45+C46+C47+C48+C49+C50+C51+C52+C53+C54</f>
        <v>72</v>
      </c>
      <c r="D41" s="63">
        <f t="shared" si="9"/>
        <v>2</v>
      </c>
      <c r="E41" s="64">
        <f t="shared" si="9"/>
        <v>1</v>
      </c>
      <c r="F41" s="64">
        <f t="shared" si="9"/>
        <v>0</v>
      </c>
      <c r="G41" s="64">
        <f t="shared" si="9"/>
        <v>0</v>
      </c>
      <c r="H41" s="64">
        <f t="shared" si="9"/>
        <v>8</v>
      </c>
      <c r="I41" s="64">
        <f t="shared" si="9"/>
        <v>0</v>
      </c>
      <c r="J41" s="64">
        <f t="shared" si="9"/>
        <v>3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86</v>
      </c>
    </row>
    <row r="42" spans="1:15" x14ac:dyDescent="0.25">
      <c r="A42" s="38" t="s">
        <v>124</v>
      </c>
      <c r="B42" s="8">
        <f t="shared" si="8"/>
        <v>12</v>
      </c>
      <c r="C42" s="58">
        <v>11</v>
      </c>
      <c r="D42" s="35"/>
      <c r="E42" s="28"/>
      <c r="F42" s="28"/>
      <c r="G42" s="28"/>
      <c r="H42" s="28">
        <v>1</v>
      </c>
      <c r="I42" s="28"/>
      <c r="J42" s="28"/>
      <c r="K42" s="28"/>
      <c r="L42" s="28"/>
      <c r="M42" s="28"/>
      <c r="N42" s="29"/>
      <c r="O42" s="8">
        <f>SUM(C42:N42)</f>
        <v>12</v>
      </c>
    </row>
    <row r="43" spans="1:15" x14ac:dyDescent="0.25">
      <c r="A43" s="39" t="s">
        <v>125</v>
      </c>
      <c r="B43" s="13">
        <f t="shared" si="8"/>
        <v>20</v>
      </c>
      <c r="C43" s="59">
        <v>19</v>
      </c>
      <c r="D43" s="40"/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20</v>
      </c>
    </row>
    <row r="44" spans="1:15" x14ac:dyDescent="0.25">
      <c r="A44" s="39" t="s">
        <v>130</v>
      </c>
      <c r="B44" s="13">
        <f t="shared" si="8"/>
        <v>10</v>
      </c>
      <c r="C44" s="59">
        <v>8</v>
      </c>
      <c r="D44" s="40"/>
      <c r="E44" s="30">
        <v>1</v>
      </c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10</v>
      </c>
    </row>
    <row r="45" spans="1:15" x14ac:dyDescent="0.25">
      <c r="A45" s="39" t="s">
        <v>18</v>
      </c>
      <c r="B45" s="13">
        <f t="shared" si="8"/>
        <v>3</v>
      </c>
      <c r="C45" s="59">
        <v>2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3</v>
      </c>
    </row>
    <row r="46" spans="1:15" x14ac:dyDescent="0.25">
      <c r="A46" s="39" t="s">
        <v>131</v>
      </c>
      <c r="B46" s="13">
        <f t="shared" si="8"/>
        <v>6</v>
      </c>
      <c r="C46" s="59">
        <v>4</v>
      </c>
      <c r="D46" s="40"/>
      <c r="E46" s="30"/>
      <c r="F46" s="30"/>
      <c r="G46" s="30"/>
      <c r="H46" s="30">
        <v>1</v>
      </c>
      <c r="I46" s="30"/>
      <c r="J46" s="30">
        <v>1</v>
      </c>
      <c r="K46" s="30"/>
      <c r="L46" s="30"/>
      <c r="M46" s="30"/>
      <c r="N46" s="31"/>
      <c r="O46" s="13">
        <f t="shared" si="10"/>
        <v>6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3</v>
      </c>
      <c r="C50" s="59">
        <v>3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3">
        <f t="shared" si="10"/>
        <v>3</v>
      </c>
    </row>
    <row r="51" spans="1:15" x14ac:dyDescent="0.25">
      <c r="A51" s="39" t="s">
        <v>134</v>
      </c>
      <c r="B51" s="13">
        <f t="shared" si="8"/>
        <v>3</v>
      </c>
      <c r="C51" s="59">
        <v>3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3</v>
      </c>
    </row>
    <row r="52" spans="1:15" x14ac:dyDescent="0.25">
      <c r="A52" s="39" t="s">
        <v>128</v>
      </c>
      <c r="B52" s="13">
        <f t="shared" si="8"/>
        <v>9</v>
      </c>
      <c r="C52" s="59">
        <v>5</v>
      </c>
      <c r="D52" s="40">
        <v>1</v>
      </c>
      <c r="E52" s="30"/>
      <c r="F52" s="30"/>
      <c r="G52" s="30"/>
      <c r="H52" s="30">
        <v>1</v>
      </c>
      <c r="I52" s="30"/>
      <c r="J52" s="30">
        <v>2</v>
      </c>
      <c r="K52" s="30"/>
      <c r="L52" s="30"/>
      <c r="M52" s="30"/>
      <c r="N52" s="31"/>
      <c r="O52" s="13">
        <f t="shared" si="10"/>
        <v>9</v>
      </c>
    </row>
    <row r="53" spans="1:15" x14ac:dyDescent="0.25">
      <c r="A53" s="39" t="s">
        <v>135</v>
      </c>
      <c r="B53" s="13">
        <f t="shared" si="8"/>
        <v>7</v>
      </c>
      <c r="C53" s="59">
        <v>6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7</v>
      </c>
    </row>
    <row r="54" spans="1:15" ht="15.75" thickBot="1" x14ac:dyDescent="0.3">
      <c r="A54" s="42" t="s">
        <v>129</v>
      </c>
      <c r="B54" s="16">
        <f t="shared" si="8"/>
        <v>9</v>
      </c>
      <c r="C54" s="60">
        <v>7</v>
      </c>
      <c r="D54" s="43">
        <v>1</v>
      </c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9</v>
      </c>
    </row>
    <row r="55" spans="1:15" ht="15.75" customHeight="1" x14ac:dyDescent="0.25">
      <c r="A55" s="190" t="s">
        <v>374</v>
      </c>
      <c r="B55" s="66">
        <f t="shared" si="8"/>
        <v>126</v>
      </c>
      <c r="C55" s="63">
        <f t="shared" ref="C55:N55" si="11">C56+C57</f>
        <v>107</v>
      </c>
      <c r="D55" s="63">
        <f t="shared" si="11"/>
        <v>8</v>
      </c>
      <c r="E55" s="64">
        <f t="shared" si="11"/>
        <v>0</v>
      </c>
      <c r="F55" s="64">
        <f t="shared" si="11"/>
        <v>0</v>
      </c>
      <c r="G55" s="64">
        <f t="shared" si="11"/>
        <v>0</v>
      </c>
      <c r="H55" s="64">
        <f t="shared" si="11"/>
        <v>10</v>
      </c>
      <c r="I55" s="64">
        <f t="shared" si="11"/>
        <v>0</v>
      </c>
      <c r="J55" s="64">
        <f t="shared" si="11"/>
        <v>1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126</v>
      </c>
    </row>
    <row r="56" spans="1:15" x14ac:dyDescent="0.25">
      <c r="A56" s="191" t="s">
        <v>166</v>
      </c>
      <c r="B56" s="67">
        <f t="shared" si="8"/>
        <v>126</v>
      </c>
      <c r="C56" s="68">
        <f>C58+C59+C60+C61+C62</f>
        <v>107</v>
      </c>
      <c r="D56" s="68">
        <f t="shared" ref="D56:N56" si="12">D58+D59+D60+D61+D62</f>
        <v>8</v>
      </c>
      <c r="E56" s="68">
        <f t="shared" si="12"/>
        <v>0</v>
      </c>
      <c r="F56" s="68">
        <f t="shared" si="12"/>
        <v>0</v>
      </c>
      <c r="G56" s="68">
        <f t="shared" si="12"/>
        <v>0</v>
      </c>
      <c r="H56" s="68">
        <f t="shared" si="12"/>
        <v>10</v>
      </c>
      <c r="I56" s="68">
        <f t="shared" si="12"/>
        <v>0</v>
      </c>
      <c r="J56" s="68">
        <f t="shared" si="12"/>
        <v>1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126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90</v>
      </c>
      <c r="C58" s="58">
        <v>83</v>
      </c>
      <c r="D58" s="35">
        <v>2</v>
      </c>
      <c r="E58" s="28"/>
      <c r="F58" s="28"/>
      <c r="G58" s="28"/>
      <c r="H58" s="28">
        <v>5</v>
      </c>
      <c r="I58" s="28"/>
      <c r="J58" s="28"/>
      <c r="K58" s="28"/>
      <c r="L58" s="28"/>
      <c r="M58" s="28"/>
      <c r="N58" s="29"/>
      <c r="O58" s="8">
        <f t="shared" si="10"/>
        <v>90</v>
      </c>
    </row>
    <row r="59" spans="1:15" x14ac:dyDescent="0.25">
      <c r="A59" s="39" t="s">
        <v>136</v>
      </c>
      <c r="B59" s="13">
        <f t="shared" si="8"/>
        <v>9</v>
      </c>
      <c r="C59" s="59">
        <v>6</v>
      </c>
      <c r="D59" s="40">
        <v>2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9</v>
      </c>
    </row>
    <row r="60" spans="1:15" x14ac:dyDescent="0.25">
      <c r="A60" s="39" t="s">
        <v>137</v>
      </c>
      <c r="B60" s="13">
        <f t="shared" si="8"/>
        <v>14</v>
      </c>
      <c r="C60" s="59">
        <v>8</v>
      </c>
      <c r="D60" s="40">
        <v>3</v>
      </c>
      <c r="E60" s="30"/>
      <c r="F60" s="30"/>
      <c r="G60" s="30"/>
      <c r="H60" s="30">
        <v>2</v>
      </c>
      <c r="I60" s="30"/>
      <c r="J60" s="30">
        <v>1</v>
      </c>
      <c r="K60" s="30"/>
      <c r="L60" s="30"/>
      <c r="M60" s="30"/>
      <c r="N60" s="31"/>
      <c r="O60" s="13">
        <f>SUM(C60:N60)</f>
        <v>14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13</v>
      </c>
      <c r="C62" s="59">
        <v>10</v>
      </c>
      <c r="D62" s="40">
        <v>1</v>
      </c>
      <c r="E62" s="30"/>
      <c r="F62" s="30"/>
      <c r="G62" s="30"/>
      <c r="H62" s="30">
        <v>2</v>
      </c>
      <c r="I62" s="30"/>
      <c r="J62" s="30"/>
      <c r="K62" s="30"/>
      <c r="L62" s="30"/>
      <c r="M62" s="30"/>
      <c r="N62" s="31"/>
      <c r="O62" s="13">
        <f>SUM(C62:N62)</f>
        <v>13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265</v>
      </c>
      <c r="C65" s="77">
        <f t="shared" ref="C65:N65" si="15">C66+C67</f>
        <v>237</v>
      </c>
      <c r="D65" s="63">
        <f t="shared" si="15"/>
        <v>8</v>
      </c>
      <c r="E65" s="64">
        <f t="shared" si="15"/>
        <v>3</v>
      </c>
      <c r="F65" s="64">
        <f t="shared" si="15"/>
        <v>0</v>
      </c>
      <c r="G65" s="64">
        <f t="shared" si="15"/>
        <v>0</v>
      </c>
      <c r="H65" s="64">
        <f t="shared" si="15"/>
        <v>10</v>
      </c>
      <c r="I65" s="64">
        <f t="shared" si="15"/>
        <v>1</v>
      </c>
      <c r="J65" s="64">
        <f t="shared" si="15"/>
        <v>4</v>
      </c>
      <c r="K65" s="64">
        <f t="shared" si="15"/>
        <v>0</v>
      </c>
      <c r="L65" s="64">
        <f t="shared" si="15"/>
        <v>0</v>
      </c>
      <c r="M65" s="64">
        <f t="shared" si="15"/>
        <v>1</v>
      </c>
      <c r="N65" s="65">
        <f t="shared" si="15"/>
        <v>1</v>
      </c>
      <c r="O65" s="86">
        <f t="shared" si="14"/>
        <v>265</v>
      </c>
    </row>
    <row r="66" spans="1:15" x14ac:dyDescent="0.25">
      <c r="A66" s="191" t="s">
        <v>166</v>
      </c>
      <c r="B66" s="67">
        <f t="shared" si="8"/>
        <v>115</v>
      </c>
      <c r="C66" s="89">
        <f>C68+C69+C70</f>
        <v>91</v>
      </c>
      <c r="D66" s="68">
        <f t="shared" ref="D66:N66" si="16">D68+D69+D70</f>
        <v>6</v>
      </c>
      <c r="E66" s="69">
        <f t="shared" si="16"/>
        <v>3</v>
      </c>
      <c r="F66" s="69">
        <f t="shared" si="16"/>
        <v>0</v>
      </c>
      <c r="G66" s="69">
        <f t="shared" si="16"/>
        <v>0</v>
      </c>
      <c r="H66" s="69">
        <f t="shared" si="16"/>
        <v>8</v>
      </c>
      <c r="I66" s="69">
        <f t="shared" si="16"/>
        <v>1</v>
      </c>
      <c r="J66" s="69">
        <f t="shared" si="16"/>
        <v>4</v>
      </c>
      <c r="K66" s="69">
        <f t="shared" si="16"/>
        <v>0</v>
      </c>
      <c r="L66" s="69">
        <f t="shared" si="16"/>
        <v>0</v>
      </c>
      <c r="M66" s="69">
        <f t="shared" si="16"/>
        <v>1</v>
      </c>
      <c r="N66" s="70">
        <f t="shared" si="16"/>
        <v>1</v>
      </c>
      <c r="O66" s="87">
        <f t="shared" si="14"/>
        <v>115</v>
      </c>
    </row>
    <row r="67" spans="1:15" ht="15.75" thickBot="1" x14ac:dyDescent="0.3">
      <c r="A67" s="192" t="s">
        <v>167</v>
      </c>
      <c r="B67" s="71">
        <f t="shared" si="8"/>
        <v>150</v>
      </c>
      <c r="C67" s="78">
        <f>C71+C72+C73+C74+C75+C76</f>
        <v>146</v>
      </c>
      <c r="D67" s="72">
        <f t="shared" ref="D67:N67" si="17">D71+D72+D73+D74+D75+D76</f>
        <v>2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150</v>
      </c>
    </row>
    <row r="68" spans="1:15" x14ac:dyDescent="0.25">
      <c r="A68" s="38" t="s">
        <v>139</v>
      </c>
      <c r="B68" s="8">
        <f t="shared" si="8"/>
        <v>50</v>
      </c>
      <c r="C68" s="58">
        <v>43</v>
      </c>
      <c r="D68" s="35">
        <v>2</v>
      </c>
      <c r="E68" s="28">
        <v>1</v>
      </c>
      <c r="F68" s="28"/>
      <c r="G68" s="28"/>
      <c r="H68" s="28">
        <v>3</v>
      </c>
      <c r="I68" s="28"/>
      <c r="J68" s="28">
        <v>1</v>
      </c>
      <c r="K68" s="28"/>
      <c r="L68" s="28"/>
      <c r="M68" s="28"/>
      <c r="N68" s="29"/>
      <c r="O68" s="8">
        <f t="shared" si="14"/>
        <v>50</v>
      </c>
    </row>
    <row r="69" spans="1:15" x14ac:dyDescent="0.25">
      <c r="A69" s="39" t="s">
        <v>140</v>
      </c>
      <c r="B69" s="13">
        <f t="shared" si="8"/>
        <v>50</v>
      </c>
      <c r="C69" s="59">
        <v>42</v>
      </c>
      <c r="D69" s="40">
        <v>2</v>
      </c>
      <c r="E69" s="30"/>
      <c r="F69" s="30"/>
      <c r="G69" s="30"/>
      <c r="H69" s="30">
        <v>4</v>
      </c>
      <c r="I69" s="30">
        <v>1</v>
      </c>
      <c r="J69" s="30">
        <v>1</v>
      </c>
      <c r="K69" s="30"/>
      <c r="L69" s="30"/>
      <c r="M69" s="30"/>
      <c r="N69" s="31"/>
      <c r="O69" s="13">
        <f t="shared" ref="O69:O76" si="18">SUM(C69:N69)</f>
        <v>50</v>
      </c>
    </row>
    <row r="70" spans="1:15" ht="13.5" customHeight="1" x14ac:dyDescent="0.25">
      <c r="A70" s="39" t="s">
        <v>141</v>
      </c>
      <c r="B70" s="13">
        <f t="shared" si="8"/>
        <v>15</v>
      </c>
      <c r="C70" s="59">
        <v>6</v>
      </c>
      <c r="D70" s="40">
        <v>2</v>
      </c>
      <c r="E70" s="30">
        <v>2</v>
      </c>
      <c r="F70" s="30"/>
      <c r="G70" s="30"/>
      <c r="H70" s="30">
        <v>1</v>
      </c>
      <c r="I70" s="30"/>
      <c r="J70" s="30">
        <v>2</v>
      </c>
      <c r="K70" s="30"/>
      <c r="L70" s="30"/>
      <c r="M70" s="30">
        <v>1</v>
      </c>
      <c r="N70" s="31">
        <v>1</v>
      </c>
      <c r="O70" s="13">
        <f t="shared" si="18"/>
        <v>15</v>
      </c>
    </row>
    <row r="71" spans="1:15" x14ac:dyDescent="0.25">
      <c r="A71" s="39" t="s">
        <v>21</v>
      </c>
      <c r="B71" s="13">
        <f t="shared" si="8"/>
        <v>30</v>
      </c>
      <c r="C71" s="59">
        <v>28</v>
      </c>
      <c r="D71" s="40">
        <v>2</v>
      </c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30</v>
      </c>
    </row>
    <row r="72" spans="1:15" x14ac:dyDescent="0.25">
      <c r="A72" s="39" t="s">
        <v>22</v>
      </c>
      <c r="B72" s="13">
        <f t="shared" si="8"/>
        <v>50</v>
      </c>
      <c r="C72" s="59">
        <v>50</v>
      </c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50</v>
      </c>
    </row>
    <row r="73" spans="1:15" ht="15" customHeight="1" x14ac:dyDescent="0.25">
      <c r="A73" s="160" t="s">
        <v>370</v>
      </c>
      <c r="B73" s="13">
        <f t="shared" si="8"/>
        <v>30</v>
      </c>
      <c r="C73" s="59">
        <v>30</v>
      </c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30</v>
      </c>
    </row>
    <row r="74" spans="1:15" ht="15" customHeight="1" x14ac:dyDescent="0.25">
      <c r="A74" s="41" t="s">
        <v>110</v>
      </c>
      <c r="B74" s="13">
        <f t="shared" si="8"/>
        <v>15</v>
      </c>
      <c r="C74" s="59">
        <v>15</v>
      </c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15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155</v>
      </c>
      <c r="C77" s="63">
        <f t="shared" ref="C77:N77" si="19">C78+C79</f>
        <v>124</v>
      </c>
      <c r="D77" s="63">
        <f t="shared" si="19"/>
        <v>10</v>
      </c>
      <c r="E77" s="64">
        <f t="shared" si="19"/>
        <v>1</v>
      </c>
      <c r="F77" s="64">
        <f t="shared" si="19"/>
        <v>0</v>
      </c>
      <c r="G77" s="64">
        <f t="shared" si="19"/>
        <v>0</v>
      </c>
      <c r="H77" s="64">
        <f t="shared" si="19"/>
        <v>14</v>
      </c>
      <c r="I77" s="64">
        <f t="shared" si="19"/>
        <v>1</v>
      </c>
      <c r="J77" s="64">
        <f t="shared" si="19"/>
        <v>4</v>
      </c>
      <c r="K77" s="64">
        <f t="shared" si="19"/>
        <v>0</v>
      </c>
      <c r="L77" s="64">
        <f t="shared" si="19"/>
        <v>0</v>
      </c>
      <c r="M77" s="64">
        <f t="shared" si="19"/>
        <v>0</v>
      </c>
      <c r="N77" s="75">
        <f t="shared" si="19"/>
        <v>1</v>
      </c>
      <c r="O77" s="66">
        <f>SUM(C77:N77)</f>
        <v>155</v>
      </c>
    </row>
    <row r="78" spans="1:15" x14ac:dyDescent="0.25">
      <c r="A78" s="191" t="s">
        <v>166</v>
      </c>
      <c r="B78" s="67">
        <f t="shared" si="8"/>
        <v>110</v>
      </c>
      <c r="C78" s="68">
        <f>C80+C81+C82+C83+C84+C85+C86+C87+C88+C89+C90+C91+C92+C93+C94</f>
        <v>83</v>
      </c>
      <c r="D78" s="68">
        <f t="shared" ref="D78:N78" si="20">D80+D81+D82+D83+D84+D85+D86+D87+D88+D89+D90+D91+D92+D93+D94</f>
        <v>10</v>
      </c>
      <c r="E78" s="68">
        <f t="shared" si="20"/>
        <v>1</v>
      </c>
      <c r="F78" s="68">
        <f t="shared" si="20"/>
        <v>0</v>
      </c>
      <c r="G78" s="68">
        <f t="shared" si="20"/>
        <v>0</v>
      </c>
      <c r="H78" s="68">
        <f t="shared" si="20"/>
        <v>10</v>
      </c>
      <c r="I78" s="68">
        <f t="shared" si="20"/>
        <v>1</v>
      </c>
      <c r="J78" s="68">
        <f t="shared" si="20"/>
        <v>4</v>
      </c>
      <c r="K78" s="68">
        <f t="shared" si="20"/>
        <v>0</v>
      </c>
      <c r="L78" s="68">
        <f t="shared" si="20"/>
        <v>0</v>
      </c>
      <c r="M78" s="68">
        <f t="shared" si="20"/>
        <v>0</v>
      </c>
      <c r="N78" s="76">
        <f t="shared" si="20"/>
        <v>1</v>
      </c>
      <c r="O78" s="67">
        <f>SUM(C78:N78)</f>
        <v>110</v>
      </c>
    </row>
    <row r="79" spans="1:15" ht="15.75" thickBot="1" x14ac:dyDescent="0.3">
      <c r="A79" s="192" t="s">
        <v>167</v>
      </c>
      <c r="B79" s="71">
        <f t="shared" si="8"/>
        <v>45</v>
      </c>
      <c r="C79" s="72">
        <f>C95+C96+C97+C98</f>
        <v>41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4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45</v>
      </c>
    </row>
    <row r="80" spans="1:15" x14ac:dyDescent="0.25">
      <c r="A80" s="38" t="s">
        <v>142</v>
      </c>
      <c r="B80" s="8">
        <f t="shared" si="8"/>
        <v>7</v>
      </c>
      <c r="C80" s="58">
        <v>5</v>
      </c>
      <c r="D80" s="28"/>
      <c r="E80" s="28"/>
      <c r="F80" s="28"/>
      <c r="G80" s="28"/>
      <c r="H80" s="28">
        <v>2</v>
      </c>
      <c r="I80" s="28"/>
      <c r="J80" s="28"/>
      <c r="K80" s="28"/>
      <c r="L80" s="28"/>
      <c r="M80" s="28"/>
      <c r="N80" s="29"/>
      <c r="O80" s="8">
        <f>SUM(C80:N80)</f>
        <v>7</v>
      </c>
    </row>
    <row r="81" spans="1:15" x14ac:dyDescent="0.25">
      <c r="A81" s="39" t="s">
        <v>143</v>
      </c>
      <c r="B81" s="13">
        <f t="shared" si="8"/>
        <v>25</v>
      </c>
      <c r="C81" s="59">
        <v>21</v>
      </c>
      <c r="D81" s="30">
        <v>2</v>
      </c>
      <c r="E81" s="30"/>
      <c r="F81" s="30"/>
      <c r="G81" s="30"/>
      <c r="H81" s="30">
        <v>2</v>
      </c>
      <c r="I81" s="30"/>
      <c r="J81" s="30"/>
      <c r="K81" s="30"/>
      <c r="L81" s="30"/>
      <c r="M81" s="30"/>
      <c r="N81" s="31"/>
      <c r="O81" s="13">
        <f t="shared" ref="O81:O112" si="22">SUM(C81:N81)</f>
        <v>25</v>
      </c>
    </row>
    <row r="82" spans="1:15" x14ac:dyDescent="0.25">
      <c r="A82" s="39" t="s">
        <v>144</v>
      </c>
      <c r="B82" s="13">
        <f t="shared" si="8"/>
        <v>1</v>
      </c>
      <c r="C82" s="59">
        <v>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2"/>
        <v>1</v>
      </c>
    </row>
    <row r="83" spans="1:15" x14ac:dyDescent="0.25">
      <c r="A83" s="39" t="s">
        <v>145</v>
      </c>
      <c r="B83" s="13">
        <f t="shared" si="8"/>
        <v>20</v>
      </c>
      <c r="C83" s="59">
        <v>19</v>
      </c>
      <c r="D83" s="57"/>
      <c r="E83" s="30"/>
      <c r="F83" s="30"/>
      <c r="G83" s="30"/>
      <c r="H83" s="30">
        <v>1</v>
      </c>
      <c r="I83" s="30"/>
      <c r="J83" s="30"/>
      <c r="K83" s="30"/>
      <c r="L83" s="30"/>
      <c r="M83" s="30"/>
      <c r="N83" s="31"/>
      <c r="O83" s="13">
        <f t="shared" si="22"/>
        <v>20</v>
      </c>
    </row>
    <row r="84" spans="1:15" x14ac:dyDescent="0.25">
      <c r="A84" s="39" t="s">
        <v>146</v>
      </c>
      <c r="B84" s="13">
        <f t="shared" si="8"/>
        <v>5</v>
      </c>
      <c r="C84" s="59">
        <v>3</v>
      </c>
      <c r="D84" s="40">
        <v>1</v>
      </c>
      <c r="E84" s="30"/>
      <c r="F84" s="30"/>
      <c r="G84" s="30"/>
      <c r="H84" s="30">
        <v>1</v>
      </c>
      <c r="I84" s="30"/>
      <c r="J84" s="30"/>
      <c r="K84" s="30"/>
      <c r="L84" s="30"/>
      <c r="M84" s="30"/>
      <c r="N84" s="31"/>
      <c r="O84" s="13">
        <f t="shared" si="22"/>
        <v>5</v>
      </c>
    </row>
    <row r="85" spans="1:15" x14ac:dyDescent="0.25">
      <c r="A85" s="39" t="s">
        <v>147</v>
      </c>
      <c r="B85" s="13">
        <f t="shared" si="8"/>
        <v>6</v>
      </c>
      <c r="C85" s="59">
        <v>2</v>
      </c>
      <c r="D85" s="40">
        <v>2</v>
      </c>
      <c r="E85" s="30"/>
      <c r="F85" s="30"/>
      <c r="G85" s="30"/>
      <c r="H85" s="30"/>
      <c r="I85" s="30">
        <v>1</v>
      </c>
      <c r="J85" s="30">
        <v>1</v>
      </c>
      <c r="K85" s="30"/>
      <c r="L85" s="30"/>
      <c r="M85" s="30"/>
      <c r="N85" s="31"/>
      <c r="O85" s="13">
        <f t="shared" si="22"/>
        <v>6</v>
      </c>
    </row>
    <row r="86" spans="1:15" x14ac:dyDescent="0.25">
      <c r="A86" s="39" t="s">
        <v>148</v>
      </c>
      <c r="B86" s="13">
        <f t="shared" si="8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1</v>
      </c>
    </row>
    <row r="87" spans="1:15" x14ac:dyDescent="0.25">
      <c r="A87" s="39" t="s">
        <v>149</v>
      </c>
      <c r="B87" s="13">
        <f t="shared" si="8"/>
        <v>2</v>
      </c>
      <c r="C87" s="59">
        <v>1</v>
      </c>
      <c r="D87" s="40"/>
      <c r="E87" s="30"/>
      <c r="F87" s="30"/>
      <c r="G87" s="30"/>
      <c r="H87" s="30">
        <v>1</v>
      </c>
      <c r="I87" s="30"/>
      <c r="J87" s="30"/>
      <c r="K87" s="30"/>
      <c r="L87" s="30"/>
      <c r="M87" s="30"/>
      <c r="N87" s="31"/>
      <c r="O87" s="13">
        <f t="shared" si="22"/>
        <v>2</v>
      </c>
    </row>
    <row r="88" spans="1:15" x14ac:dyDescent="0.25">
      <c r="A88" s="39" t="s">
        <v>150</v>
      </c>
      <c r="B88" s="13">
        <f t="shared" si="8"/>
        <v>4</v>
      </c>
      <c r="C88" s="59">
        <v>3</v>
      </c>
      <c r="D88" s="40"/>
      <c r="E88" s="30"/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2"/>
        <v>4</v>
      </c>
    </row>
    <row r="89" spans="1:15" x14ac:dyDescent="0.25">
      <c r="A89" s="39" t="s">
        <v>151</v>
      </c>
      <c r="B89" s="13">
        <f t="shared" si="8"/>
        <v>2</v>
      </c>
      <c r="C89" s="59">
        <v>1</v>
      </c>
      <c r="D89" s="40"/>
      <c r="E89" s="30"/>
      <c r="F89" s="30"/>
      <c r="G89" s="30"/>
      <c r="H89" s="30"/>
      <c r="I89" s="30"/>
      <c r="J89" s="30">
        <v>1</v>
      </c>
      <c r="K89" s="30"/>
      <c r="L89" s="30"/>
      <c r="M89" s="30"/>
      <c r="N89" s="31"/>
      <c r="O89" s="13">
        <f t="shared" si="22"/>
        <v>2</v>
      </c>
    </row>
    <row r="90" spans="1:15" x14ac:dyDescent="0.25">
      <c r="A90" s="39" t="s">
        <v>152</v>
      </c>
      <c r="B90" s="13">
        <f t="shared" si="8"/>
        <v>15</v>
      </c>
      <c r="C90" s="59">
        <v>9</v>
      </c>
      <c r="D90" s="40">
        <v>2</v>
      </c>
      <c r="E90" s="30">
        <v>1</v>
      </c>
      <c r="F90" s="30"/>
      <c r="G90" s="30"/>
      <c r="H90" s="30">
        <v>1</v>
      </c>
      <c r="I90" s="30"/>
      <c r="J90" s="30">
        <v>1</v>
      </c>
      <c r="K90" s="30"/>
      <c r="L90" s="30"/>
      <c r="M90" s="30"/>
      <c r="N90" s="31">
        <v>1</v>
      </c>
      <c r="O90" s="13">
        <f t="shared" si="22"/>
        <v>15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4</v>
      </c>
      <c r="C92" s="59">
        <v>2</v>
      </c>
      <c r="D92" s="40">
        <v>1</v>
      </c>
      <c r="E92" s="30"/>
      <c r="F92" s="30"/>
      <c r="G92" s="30"/>
      <c r="H92" s="30"/>
      <c r="I92" s="30"/>
      <c r="J92" s="30">
        <v>1</v>
      </c>
      <c r="K92" s="30"/>
      <c r="L92" s="30"/>
      <c r="M92" s="30"/>
      <c r="N92" s="31"/>
      <c r="O92" s="13">
        <f t="shared" si="22"/>
        <v>4</v>
      </c>
    </row>
    <row r="93" spans="1:15" x14ac:dyDescent="0.25">
      <c r="A93" s="39" t="s">
        <v>155</v>
      </c>
      <c r="B93" s="13">
        <f t="shared" si="8"/>
        <v>2</v>
      </c>
      <c r="C93" s="59">
        <v>1</v>
      </c>
      <c r="D93" s="40">
        <v>1</v>
      </c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2</v>
      </c>
    </row>
    <row r="94" spans="1:15" x14ac:dyDescent="0.25">
      <c r="A94" s="39" t="s">
        <v>156</v>
      </c>
      <c r="B94" s="13">
        <f t="shared" si="8"/>
        <v>15</v>
      </c>
      <c r="C94" s="59">
        <v>13</v>
      </c>
      <c r="D94" s="40">
        <v>1</v>
      </c>
      <c r="E94" s="30"/>
      <c r="F94" s="30"/>
      <c r="G94" s="30"/>
      <c r="H94" s="30">
        <v>1</v>
      </c>
      <c r="I94" s="30"/>
      <c r="J94" s="30"/>
      <c r="K94" s="30"/>
      <c r="L94" s="30"/>
      <c r="M94" s="30"/>
      <c r="N94" s="31"/>
      <c r="O94" s="13">
        <f t="shared" si="22"/>
        <v>15</v>
      </c>
    </row>
    <row r="95" spans="1:15" x14ac:dyDescent="0.25">
      <c r="A95" s="39" t="s">
        <v>111</v>
      </c>
      <c r="B95" s="13">
        <f t="shared" si="8"/>
        <v>30</v>
      </c>
      <c r="C95" s="59">
        <v>28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30</v>
      </c>
    </row>
    <row r="96" spans="1:15" ht="15" customHeight="1" x14ac:dyDescent="0.25">
      <c r="A96" s="39" t="s">
        <v>26</v>
      </c>
      <c r="B96" s="13">
        <f t="shared" si="8"/>
        <v>15</v>
      </c>
      <c r="C96" s="59">
        <v>13</v>
      </c>
      <c r="D96" s="40"/>
      <c r="E96" s="30"/>
      <c r="F96" s="30"/>
      <c r="G96" s="30"/>
      <c r="H96" s="30">
        <v>2</v>
      </c>
      <c r="I96" s="30"/>
      <c r="J96" s="30"/>
      <c r="K96" s="30"/>
      <c r="L96" s="30"/>
      <c r="M96" s="30"/>
      <c r="N96" s="31"/>
      <c r="O96" s="13">
        <f t="shared" si="22"/>
        <v>15</v>
      </c>
    </row>
    <row r="97" spans="1:15" ht="15" customHeight="1" x14ac:dyDescent="0.25">
      <c r="A97" s="53" t="s">
        <v>170</v>
      </c>
      <c r="B97" s="13">
        <f t="shared" si="8"/>
        <v>0</v>
      </c>
      <c r="C97" s="61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6"/>
      <c r="O97" s="13">
        <f t="shared" si="22"/>
        <v>0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1472</v>
      </c>
      <c r="C100" s="63">
        <f t="shared" ref="C100:N100" si="23">C101+C102</f>
        <v>1346</v>
      </c>
      <c r="D100" s="63">
        <f t="shared" si="23"/>
        <v>8</v>
      </c>
      <c r="E100" s="64">
        <f t="shared" si="23"/>
        <v>4</v>
      </c>
      <c r="F100" s="64">
        <f t="shared" si="23"/>
        <v>0</v>
      </c>
      <c r="G100" s="64">
        <f t="shared" si="23"/>
        <v>0</v>
      </c>
      <c r="H100" s="64">
        <f t="shared" si="23"/>
        <v>111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2</v>
      </c>
      <c r="M100" s="64">
        <f t="shared" si="23"/>
        <v>0</v>
      </c>
      <c r="N100" s="65">
        <f t="shared" si="23"/>
        <v>0</v>
      </c>
      <c r="O100" s="66">
        <f t="shared" si="22"/>
        <v>1472</v>
      </c>
    </row>
    <row r="101" spans="1:15" x14ac:dyDescent="0.25">
      <c r="A101" s="191" t="s">
        <v>168</v>
      </c>
      <c r="B101" s="67">
        <f t="shared" si="8"/>
        <v>945</v>
      </c>
      <c r="C101" s="68">
        <f t="shared" ref="C101:N101" si="24">C103+C104+C105+C106+C107+C108+C109+C110+C111+C112+C113</f>
        <v>894</v>
      </c>
      <c r="D101" s="68">
        <f t="shared" si="24"/>
        <v>8</v>
      </c>
      <c r="E101" s="69">
        <f t="shared" si="24"/>
        <v>4</v>
      </c>
      <c r="F101" s="69">
        <f t="shared" si="24"/>
        <v>0</v>
      </c>
      <c r="G101" s="69">
        <f t="shared" si="24"/>
        <v>0</v>
      </c>
      <c r="H101" s="69">
        <f t="shared" si="24"/>
        <v>36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2</v>
      </c>
      <c r="M101" s="69">
        <f t="shared" si="24"/>
        <v>0</v>
      </c>
      <c r="N101" s="70">
        <f t="shared" si="24"/>
        <v>0</v>
      </c>
      <c r="O101" s="67">
        <f t="shared" si="22"/>
        <v>945</v>
      </c>
    </row>
    <row r="102" spans="1:15" ht="15.75" thickBot="1" x14ac:dyDescent="0.3">
      <c r="A102" s="192" t="s">
        <v>167</v>
      </c>
      <c r="B102" s="71">
        <f t="shared" si="8"/>
        <v>527</v>
      </c>
      <c r="C102" s="72">
        <f t="shared" ref="C102:N102" si="25">C114+C115+C116+C117+C118+C119+C120+C121+C122+C123+C124+C125+C126+C127+C128+C129+C130</f>
        <v>452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75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527</v>
      </c>
    </row>
    <row r="103" spans="1:15" x14ac:dyDescent="0.25">
      <c r="A103" s="38" t="s">
        <v>30</v>
      </c>
      <c r="B103" s="8">
        <f t="shared" si="8"/>
        <v>490</v>
      </c>
      <c r="C103" s="58">
        <v>465</v>
      </c>
      <c r="D103" s="35">
        <v>3</v>
      </c>
      <c r="E103" s="28">
        <v>1</v>
      </c>
      <c r="F103" s="28"/>
      <c r="G103" s="28"/>
      <c r="H103" s="28">
        <v>18</v>
      </c>
      <c r="I103" s="28">
        <v>1</v>
      </c>
      <c r="J103" s="28"/>
      <c r="K103" s="28"/>
      <c r="L103" s="28">
        <v>2</v>
      </c>
      <c r="M103" s="28"/>
      <c r="N103" s="29"/>
      <c r="O103" s="8">
        <f t="shared" si="22"/>
        <v>490</v>
      </c>
    </row>
    <row r="104" spans="1:15" x14ac:dyDescent="0.25">
      <c r="A104" s="39" t="s">
        <v>31</v>
      </c>
      <c r="B104" s="13">
        <f t="shared" si="8"/>
        <v>32</v>
      </c>
      <c r="C104" s="59">
        <v>26</v>
      </c>
      <c r="D104" s="40">
        <v>1</v>
      </c>
      <c r="E104" s="30">
        <v>3</v>
      </c>
      <c r="F104" s="30"/>
      <c r="G104" s="30"/>
      <c r="H104" s="30">
        <v>2</v>
      </c>
      <c r="I104" s="30"/>
      <c r="J104" s="30"/>
      <c r="K104" s="30"/>
      <c r="L104" s="30"/>
      <c r="M104" s="30"/>
      <c r="N104" s="31"/>
      <c r="O104" s="13">
        <f t="shared" si="22"/>
        <v>32</v>
      </c>
    </row>
    <row r="105" spans="1:15" x14ac:dyDescent="0.25">
      <c r="A105" s="39" t="s">
        <v>157</v>
      </c>
      <c r="B105" s="13">
        <f t="shared" si="8"/>
        <v>300</v>
      </c>
      <c r="C105" s="59">
        <v>293</v>
      </c>
      <c r="D105" s="40"/>
      <c r="E105" s="30"/>
      <c r="F105" s="30"/>
      <c r="G105" s="30"/>
      <c r="H105" s="30">
        <v>7</v>
      </c>
      <c r="I105" s="30"/>
      <c r="J105" s="30"/>
      <c r="K105" s="30"/>
      <c r="L105" s="30"/>
      <c r="M105" s="30"/>
      <c r="N105" s="31"/>
      <c r="O105" s="13">
        <f t="shared" si="22"/>
        <v>300</v>
      </c>
    </row>
    <row r="106" spans="1:15" x14ac:dyDescent="0.25">
      <c r="A106" s="39" t="s">
        <v>158</v>
      </c>
      <c r="B106" s="13">
        <f t="shared" si="8"/>
        <v>20</v>
      </c>
      <c r="C106" s="59">
        <v>17</v>
      </c>
      <c r="D106" s="40">
        <v>1</v>
      </c>
      <c r="E106" s="30"/>
      <c r="F106" s="30"/>
      <c r="G106" s="30"/>
      <c r="H106" s="30">
        <v>2</v>
      </c>
      <c r="I106" s="30"/>
      <c r="J106" s="30"/>
      <c r="K106" s="30"/>
      <c r="L106" s="30"/>
      <c r="M106" s="30"/>
      <c r="N106" s="31"/>
      <c r="O106" s="13">
        <f t="shared" si="22"/>
        <v>20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15</v>
      </c>
      <c r="C108" s="59">
        <v>12</v>
      </c>
      <c r="D108" s="40">
        <v>1</v>
      </c>
      <c r="E108" s="30"/>
      <c r="F108" s="30"/>
      <c r="G108" s="30"/>
      <c r="H108" s="30">
        <v>2</v>
      </c>
      <c r="I108" s="30"/>
      <c r="J108" s="30"/>
      <c r="K108" s="30"/>
      <c r="L108" s="30"/>
      <c r="M108" s="30"/>
      <c r="N108" s="31"/>
      <c r="O108" s="13">
        <f t="shared" si="22"/>
        <v>15</v>
      </c>
    </row>
    <row r="109" spans="1:15" x14ac:dyDescent="0.25">
      <c r="A109" s="39" t="s">
        <v>172</v>
      </c>
      <c r="B109" s="13">
        <f t="shared" si="26"/>
        <v>53</v>
      </c>
      <c r="C109" s="59">
        <v>48</v>
      </c>
      <c r="D109" s="40">
        <v>2</v>
      </c>
      <c r="E109" s="30"/>
      <c r="F109" s="30"/>
      <c r="G109" s="30"/>
      <c r="H109" s="30">
        <v>3</v>
      </c>
      <c r="I109" s="30"/>
      <c r="J109" s="30"/>
      <c r="K109" s="30"/>
      <c r="L109" s="30"/>
      <c r="M109" s="30"/>
      <c r="N109" s="31"/>
      <c r="O109" s="13">
        <f t="shared" si="22"/>
        <v>53</v>
      </c>
    </row>
    <row r="110" spans="1:15" x14ac:dyDescent="0.25">
      <c r="A110" s="39" t="s">
        <v>161</v>
      </c>
      <c r="B110" s="13">
        <f t="shared" si="26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2"/>
        <v>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35</v>
      </c>
      <c r="C112" s="59">
        <v>33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2"/>
        <v>35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350</v>
      </c>
      <c r="C114" s="59">
        <v>300</v>
      </c>
      <c r="D114" s="40"/>
      <c r="E114" s="30"/>
      <c r="F114" s="30"/>
      <c r="G114" s="30"/>
      <c r="H114" s="30">
        <v>50</v>
      </c>
      <c r="I114" s="30"/>
      <c r="J114" s="30"/>
      <c r="K114" s="30"/>
      <c r="L114" s="30"/>
      <c r="M114" s="30"/>
      <c r="N114" s="31"/>
      <c r="O114" s="13">
        <f t="shared" si="27"/>
        <v>350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15</v>
      </c>
      <c r="C117" s="59">
        <v>13</v>
      </c>
      <c r="D117" s="40"/>
      <c r="E117" s="30"/>
      <c r="F117" s="30"/>
      <c r="G117" s="30"/>
      <c r="H117" s="30">
        <v>2</v>
      </c>
      <c r="I117" s="30"/>
      <c r="J117" s="30"/>
      <c r="K117" s="30"/>
      <c r="L117" s="30"/>
      <c r="M117" s="30"/>
      <c r="N117" s="31"/>
      <c r="O117" s="13">
        <f t="shared" si="27"/>
        <v>15</v>
      </c>
    </row>
    <row r="118" spans="1:15" x14ac:dyDescent="0.25">
      <c r="A118" s="39" t="s">
        <v>37</v>
      </c>
      <c r="B118" s="13">
        <f t="shared" si="26"/>
        <v>15</v>
      </c>
      <c r="C118" s="59">
        <v>13</v>
      </c>
      <c r="D118" s="40"/>
      <c r="E118" s="30"/>
      <c r="F118" s="30"/>
      <c r="G118" s="30"/>
      <c r="H118" s="30">
        <v>2</v>
      </c>
      <c r="I118" s="30"/>
      <c r="J118" s="30"/>
      <c r="K118" s="30"/>
      <c r="L118" s="30"/>
      <c r="M118" s="30"/>
      <c r="N118" s="31"/>
      <c r="O118" s="13">
        <f t="shared" si="27"/>
        <v>15</v>
      </c>
    </row>
    <row r="119" spans="1:15" x14ac:dyDescent="0.25">
      <c r="A119" s="39" t="s">
        <v>38</v>
      </c>
      <c r="B119" s="13">
        <f t="shared" si="26"/>
        <v>35</v>
      </c>
      <c r="C119" s="59">
        <v>30</v>
      </c>
      <c r="D119" s="40"/>
      <c r="E119" s="30"/>
      <c r="F119" s="30"/>
      <c r="G119" s="30"/>
      <c r="H119" s="30">
        <v>5</v>
      </c>
      <c r="I119" s="30"/>
      <c r="J119" s="30"/>
      <c r="K119" s="30"/>
      <c r="L119" s="30"/>
      <c r="M119" s="30"/>
      <c r="N119" s="31"/>
      <c r="O119" s="13">
        <f t="shared" si="27"/>
        <v>35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15</v>
      </c>
      <c r="C121" s="59">
        <v>13</v>
      </c>
      <c r="D121" s="40"/>
      <c r="E121" s="30"/>
      <c r="F121" s="30"/>
      <c r="G121" s="30"/>
      <c r="H121" s="30">
        <v>2</v>
      </c>
      <c r="I121" s="30"/>
      <c r="J121" s="30"/>
      <c r="K121" s="30"/>
      <c r="L121" s="30"/>
      <c r="M121" s="30"/>
      <c r="N121" s="31"/>
      <c r="O121" s="13">
        <f t="shared" si="27"/>
        <v>15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42</v>
      </c>
      <c r="C124" s="59">
        <v>32</v>
      </c>
      <c r="D124" s="40"/>
      <c r="E124" s="30"/>
      <c r="F124" s="30"/>
      <c r="G124" s="30"/>
      <c r="H124" s="30">
        <v>10</v>
      </c>
      <c r="I124" s="30"/>
      <c r="J124" s="30"/>
      <c r="K124" s="30"/>
      <c r="L124" s="30"/>
      <c r="M124" s="30"/>
      <c r="N124" s="31"/>
      <c r="O124" s="13">
        <f t="shared" si="27"/>
        <v>42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30</v>
      </c>
      <c r="C127" s="59">
        <v>28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30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25</v>
      </c>
      <c r="C129" s="59">
        <v>23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25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605</v>
      </c>
      <c r="C131" s="63">
        <f t="shared" ref="C131:N131" si="28">C132+C133</f>
        <v>559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36</v>
      </c>
      <c r="I131" s="64">
        <f t="shared" si="28"/>
        <v>1</v>
      </c>
      <c r="J131" s="64">
        <f t="shared" si="28"/>
        <v>9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605</v>
      </c>
    </row>
    <row r="132" spans="1:15" x14ac:dyDescent="0.25">
      <c r="A132" s="191" t="s">
        <v>166</v>
      </c>
      <c r="B132" s="67">
        <f t="shared" si="26"/>
        <v>460</v>
      </c>
      <c r="C132" s="68">
        <f t="shared" ref="C132:N132" si="29">C134+C135+C136+C137+C138+C139+C140+C141+C142+C143+C144+C145+C146+C147+C148+C149+C150+C151+C152+C153+C154+C155+C156</f>
        <v>430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20</v>
      </c>
      <c r="I132" s="69">
        <f t="shared" si="29"/>
        <v>1</v>
      </c>
      <c r="J132" s="69">
        <f t="shared" si="29"/>
        <v>9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460</v>
      </c>
    </row>
    <row r="133" spans="1:15" ht="15.75" thickBot="1" x14ac:dyDescent="0.3">
      <c r="A133" s="192" t="s">
        <v>169</v>
      </c>
      <c r="B133" s="71">
        <f t="shared" si="26"/>
        <v>145</v>
      </c>
      <c r="C133" s="72">
        <f t="shared" ref="C133:N133" si="30">C157+C158+C159+C160+C161+C162+C163+C164+C165</f>
        <v>129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16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145</v>
      </c>
    </row>
    <row r="134" spans="1:15" x14ac:dyDescent="0.25">
      <c r="A134" s="38" t="s">
        <v>51</v>
      </c>
      <c r="B134" s="8">
        <f t="shared" si="26"/>
        <v>25</v>
      </c>
      <c r="C134" s="58">
        <v>24</v>
      </c>
      <c r="D134" s="35"/>
      <c r="E134" s="28"/>
      <c r="F134" s="28"/>
      <c r="G134" s="28"/>
      <c r="H134" s="28">
        <v>1</v>
      </c>
      <c r="I134" s="28"/>
      <c r="J134" s="28"/>
      <c r="K134" s="28"/>
      <c r="L134" s="28"/>
      <c r="M134" s="28"/>
      <c r="N134" s="29"/>
      <c r="O134" s="8">
        <f t="shared" si="27"/>
        <v>25</v>
      </c>
    </row>
    <row r="135" spans="1:15" x14ac:dyDescent="0.25">
      <c r="A135" s="39" t="s">
        <v>52</v>
      </c>
      <c r="B135" s="13">
        <f t="shared" si="26"/>
        <v>50</v>
      </c>
      <c r="C135" s="59">
        <v>48</v>
      </c>
      <c r="D135" s="40"/>
      <c r="E135" s="30"/>
      <c r="F135" s="30"/>
      <c r="G135" s="30"/>
      <c r="H135" s="30">
        <v>1</v>
      </c>
      <c r="I135" s="30"/>
      <c r="J135" s="30">
        <v>1</v>
      </c>
      <c r="K135" s="30"/>
      <c r="L135" s="30"/>
      <c r="M135" s="30"/>
      <c r="N135" s="31"/>
      <c r="O135" s="13">
        <f t="shared" si="27"/>
        <v>50</v>
      </c>
    </row>
    <row r="136" spans="1:15" x14ac:dyDescent="0.25">
      <c r="A136" s="39" t="s">
        <v>53</v>
      </c>
      <c r="B136" s="13">
        <f t="shared" si="26"/>
        <v>20</v>
      </c>
      <c r="C136" s="59">
        <v>19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20</v>
      </c>
    </row>
    <row r="137" spans="1:15" x14ac:dyDescent="0.25">
      <c r="A137" s="39" t="s">
        <v>54</v>
      </c>
      <c r="B137" s="13">
        <f t="shared" si="26"/>
        <v>100</v>
      </c>
      <c r="C137" s="59">
        <v>99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100</v>
      </c>
    </row>
    <row r="138" spans="1:15" x14ac:dyDescent="0.25">
      <c r="A138" s="39" t="s">
        <v>55</v>
      </c>
      <c r="B138" s="13">
        <f t="shared" si="26"/>
        <v>30</v>
      </c>
      <c r="C138" s="59">
        <v>29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30</v>
      </c>
    </row>
    <row r="139" spans="1:15" x14ac:dyDescent="0.25">
      <c r="A139" s="39" t="s">
        <v>56</v>
      </c>
      <c r="B139" s="13">
        <f t="shared" si="26"/>
        <v>20</v>
      </c>
      <c r="C139" s="59">
        <v>18</v>
      </c>
      <c r="D139" s="40"/>
      <c r="E139" s="30"/>
      <c r="F139" s="30"/>
      <c r="G139" s="30"/>
      <c r="H139" s="30">
        <v>2</v>
      </c>
      <c r="I139" s="30"/>
      <c r="J139" s="30"/>
      <c r="K139" s="30"/>
      <c r="L139" s="30"/>
      <c r="M139" s="30"/>
      <c r="N139" s="31"/>
      <c r="O139" s="13">
        <f t="shared" si="27"/>
        <v>20</v>
      </c>
    </row>
    <row r="140" spans="1:15" x14ac:dyDescent="0.25">
      <c r="A140" s="39" t="s">
        <v>57</v>
      </c>
      <c r="B140" s="13">
        <f t="shared" ref="B140:B171" si="31">SUM(C140:N140)</f>
        <v>15</v>
      </c>
      <c r="C140" s="59">
        <v>13</v>
      </c>
      <c r="D140" s="40"/>
      <c r="E140" s="30"/>
      <c r="F140" s="30"/>
      <c r="G140" s="30"/>
      <c r="H140" s="30">
        <v>1</v>
      </c>
      <c r="I140" s="30">
        <v>1</v>
      </c>
      <c r="J140" s="30"/>
      <c r="K140" s="30"/>
      <c r="L140" s="30"/>
      <c r="M140" s="30"/>
      <c r="N140" s="31"/>
      <c r="O140" s="13">
        <f t="shared" si="27"/>
        <v>15</v>
      </c>
    </row>
    <row r="141" spans="1:15" x14ac:dyDescent="0.25">
      <c r="A141" s="39" t="s">
        <v>58</v>
      </c>
      <c r="B141" s="13">
        <f t="shared" si="31"/>
        <v>0</v>
      </c>
      <c r="C141" s="59"/>
      <c r="D141" s="40"/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13">
        <f t="shared" si="27"/>
        <v>0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0</v>
      </c>
      <c r="C143" s="59"/>
      <c r="D143" s="40"/>
      <c r="E143" s="30"/>
      <c r="F143" s="30"/>
      <c r="G143" s="30"/>
      <c r="H143" s="30"/>
      <c r="I143" s="30"/>
      <c r="J143" s="30"/>
      <c r="K143" s="30"/>
      <c r="L143" s="30"/>
      <c r="M143" s="30"/>
      <c r="N143" s="31"/>
      <c r="O143" s="13">
        <f t="shared" si="27"/>
        <v>0</v>
      </c>
    </row>
    <row r="144" spans="1:15" x14ac:dyDescent="0.25">
      <c r="A144" s="39" t="s">
        <v>61</v>
      </c>
      <c r="B144" s="13">
        <f t="shared" si="31"/>
        <v>0</v>
      </c>
      <c r="C144" s="59"/>
      <c r="D144" s="40"/>
      <c r="E144" s="30"/>
      <c r="F144" s="30"/>
      <c r="G144" s="30"/>
      <c r="H144" s="30"/>
      <c r="I144" s="30"/>
      <c r="J144" s="30"/>
      <c r="K144" s="30"/>
      <c r="L144" s="30"/>
      <c r="M144" s="30"/>
      <c r="N144" s="31"/>
      <c r="O144" s="13">
        <f t="shared" si="27"/>
        <v>0</v>
      </c>
    </row>
    <row r="145" spans="1:15" x14ac:dyDescent="0.25">
      <c r="A145" s="39" t="s">
        <v>62</v>
      </c>
      <c r="B145" s="13">
        <f t="shared" si="31"/>
        <v>0</v>
      </c>
      <c r="C145" s="59"/>
      <c r="D145" s="40"/>
      <c r="E145" s="30"/>
      <c r="F145" s="30"/>
      <c r="G145" s="30"/>
      <c r="H145" s="30"/>
      <c r="I145" s="30"/>
      <c r="J145" s="30"/>
      <c r="K145" s="30"/>
      <c r="L145" s="30"/>
      <c r="M145" s="30"/>
      <c r="N145" s="31"/>
      <c r="O145" s="13">
        <f t="shared" si="27"/>
        <v>0</v>
      </c>
    </row>
    <row r="146" spans="1:15" x14ac:dyDescent="0.25">
      <c r="A146" s="39" t="s">
        <v>63</v>
      </c>
      <c r="B146" s="13">
        <f t="shared" si="31"/>
        <v>15</v>
      </c>
      <c r="C146" s="59">
        <v>14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15</v>
      </c>
    </row>
    <row r="147" spans="1:15" x14ac:dyDescent="0.25">
      <c r="A147" s="39" t="s">
        <v>64</v>
      </c>
      <c r="B147" s="13">
        <f t="shared" si="31"/>
        <v>20</v>
      </c>
      <c r="C147" s="205">
        <v>19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27"/>
        <v>20</v>
      </c>
    </row>
    <row r="148" spans="1:15" x14ac:dyDescent="0.25">
      <c r="A148" s="39" t="s">
        <v>65</v>
      </c>
      <c r="B148" s="13">
        <f t="shared" si="31"/>
        <v>25</v>
      </c>
      <c r="C148" s="59">
        <v>22</v>
      </c>
      <c r="D148" s="40"/>
      <c r="E148" s="30"/>
      <c r="F148" s="30"/>
      <c r="G148" s="30"/>
      <c r="H148" s="30">
        <v>1</v>
      </c>
      <c r="I148" s="30"/>
      <c r="J148" s="30">
        <v>2</v>
      </c>
      <c r="K148" s="30"/>
      <c r="L148" s="30"/>
      <c r="M148" s="30"/>
      <c r="N148" s="31"/>
      <c r="O148" s="13">
        <f t="shared" si="27"/>
        <v>25</v>
      </c>
    </row>
    <row r="149" spans="1:15" x14ac:dyDescent="0.25">
      <c r="A149" s="39" t="s">
        <v>66</v>
      </c>
      <c r="B149" s="13">
        <f t="shared" si="31"/>
        <v>25</v>
      </c>
      <c r="C149" s="59">
        <v>23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25</v>
      </c>
    </row>
    <row r="150" spans="1:15" x14ac:dyDescent="0.25">
      <c r="A150" s="39" t="s">
        <v>67</v>
      </c>
      <c r="B150" s="13">
        <f t="shared" si="31"/>
        <v>15</v>
      </c>
      <c r="C150" s="59">
        <v>14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15</v>
      </c>
    </row>
    <row r="151" spans="1:15" x14ac:dyDescent="0.25">
      <c r="A151" s="39" t="s">
        <v>171</v>
      </c>
      <c r="B151" s="13">
        <f t="shared" si="31"/>
        <v>15</v>
      </c>
      <c r="C151" s="59">
        <v>12</v>
      </c>
      <c r="D151" s="40"/>
      <c r="E151" s="30"/>
      <c r="F151" s="30"/>
      <c r="G151" s="30"/>
      <c r="H151" s="30">
        <v>1</v>
      </c>
      <c r="I151" s="30"/>
      <c r="J151" s="30">
        <v>2</v>
      </c>
      <c r="K151" s="30"/>
      <c r="L151" s="30"/>
      <c r="M151" s="30"/>
      <c r="N151" s="31"/>
      <c r="O151" s="13">
        <f t="shared" si="27"/>
        <v>15</v>
      </c>
    </row>
    <row r="152" spans="1:15" x14ac:dyDescent="0.25">
      <c r="A152" s="39" t="s">
        <v>68</v>
      </c>
      <c r="B152" s="13">
        <f t="shared" si="31"/>
        <v>25</v>
      </c>
      <c r="C152" s="59">
        <v>22</v>
      </c>
      <c r="D152" s="40"/>
      <c r="E152" s="30"/>
      <c r="F152" s="30"/>
      <c r="G152" s="30"/>
      <c r="H152" s="30">
        <v>2</v>
      </c>
      <c r="I152" s="30"/>
      <c r="J152" s="30">
        <v>1</v>
      </c>
      <c r="K152" s="30"/>
      <c r="L152" s="30"/>
      <c r="M152" s="30"/>
      <c r="N152" s="31"/>
      <c r="O152" s="13">
        <f t="shared" si="27"/>
        <v>25</v>
      </c>
    </row>
    <row r="153" spans="1:15" x14ac:dyDescent="0.25">
      <c r="A153" s="39" t="s">
        <v>69</v>
      </c>
      <c r="B153" s="13">
        <f t="shared" si="31"/>
        <v>20</v>
      </c>
      <c r="C153" s="59">
        <v>18</v>
      </c>
      <c r="D153" s="40"/>
      <c r="E153" s="30"/>
      <c r="F153" s="30"/>
      <c r="G153" s="30"/>
      <c r="H153" s="30">
        <v>1</v>
      </c>
      <c r="I153" s="30"/>
      <c r="J153" s="30">
        <v>1</v>
      </c>
      <c r="K153" s="30"/>
      <c r="L153" s="30"/>
      <c r="M153" s="30"/>
      <c r="N153" s="31"/>
      <c r="O153" s="13">
        <f t="shared" si="27"/>
        <v>20</v>
      </c>
    </row>
    <row r="154" spans="1:15" x14ac:dyDescent="0.25">
      <c r="A154" s="39" t="s">
        <v>70</v>
      </c>
      <c r="B154" s="13">
        <f t="shared" si="31"/>
        <v>25</v>
      </c>
      <c r="C154" s="59">
        <v>23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25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15</v>
      </c>
      <c r="C156" s="59">
        <v>13</v>
      </c>
      <c r="D156" s="40"/>
      <c r="E156" s="30"/>
      <c r="F156" s="30"/>
      <c r="G156" s="30"/>
      <c r="H156" s="30">
        <v>2</v>
      </c>
      <c r="I156" s="30"/>
      <c r="J156" s="30"/>
      <c r="K156" s="30"/>
      <c r="L156" s="30"/>
      <c r="M156" s="30"/>
      <c r="N156" s="31"/>
      <c r="O156" s="13">
        <f t="shared" si="27"/>
        <v>15</v>
      </c>
    </row>
    <row r="157" spans="1:15" x14ac:dyDescent="0.25">
      <c r="A157" s="39" t="s">
        <v>73</v>
      </c>
      <c r="B157" s="13">
        <f t="shared" si="31"/>
        <v>15</v>
      </c>
      <c r="C157" s="59">
        <v>13</v>
      </c>
      <c r="D157" s="40"/>
      <c r="E157" s="30"/>
      <c r="F157" s="30"/>
      <c r="G157" s="30"/>
      <c r="H157" s="30">
        <v>2</v>
      </c>
      <c r="I157" s="30"/>
      <c r="J157" s="30"/>
      <c r="K157" s="30"/>
      <c r="L157" s="30"/>
      <c r="M157" s="30"/>
      <c r="N157" s="31"/>
      <c r="O157" s="13">
        <f t="shared" si="27"/>
        <v>15</v>
      </c>
    </row>
    <row r="158" spans="1:15" x14ac:dyDescent="0.25">
      <c r="A158" s="39" t="s">
        <v>74</v>
      </c>
      <c r="B158" s="13">
        <f t="shared" si="31"/>
        <v>15</v>
      </c>
      <c r="C158" s="59">
        <v>13</v>
      </c>
      <c r="D158" s="40"/>
      <c r="E158" s="30"/>
      <c r="F158" s="30"/>
      <c r="G158" s="30"/>
      <c r="H158" s="30">
        <v>2</v>
      </c>
      <c r="I158" s="30"/>
      <c r="J158" s="30"/>
      <c r="K158" s="30"/>
      <c r="L158" s="30"/>
      <c r="M158" s="30"/>
      <c r="N158" s="31"/>
      <c r="O158" s="13">
        <f t="shared" si="27"/>
        <v>15</v>
      </c>
    </row>
    <row r="159" spans="1:15" x14ac:dyDescent="0.25">
      <c r="A159" s="39" t="s">
        <v>75</v>
      </c>
      <c r="B159" s="13">
        <f t="shared" si="31"/>
        <v>20</v>
      </c>
      <c r="C159" s="59">
        <v>18</v>
      </c>
      <c r="D159" s="40"/>
      <c r="E159" s="30"/>
      <c r="F159" s="30"/>
      <c r="G159" s="30"/>
      <c r="H159" s="30">
        <v>2</v>
      </c>
      <c r="I159" s="30"/>
      <c r="J159" s="30"/>
      <c r="K159" s="30"/>
      <c r="L159" s="30"/>
      <c r="M159" s="30"/>
      <c r="N159" s="31"/>
      <c r="O159" s="13">
        <f t="shared" si="27"/>
        <v>20</v>
      </c>
    </row>
    <row r="160" spans="1:15" x14ac:dyDescent="0.25">
      <c r="A160" s="39" t="s">
        <v>76</v>
      </c>
      <c r="B160" s="13">
        <f t="shared" si="31"/>
        <v>15</v>
      </c>
      <c r="C160" s="59">
        <v>13</v>
      </c>
      <c r="D160" s="40"/>
      <c r="E160" s="30"/>
      <c r="F160" s="30"/>
      <c r="G160" s="30"/>
      <c r="H160" s="30">
        <v>2</v>
      </c>
      <c r="I160" s="30"/>
      <c r="J160" s="30"/>
      <c r="K160" s="30"/>
      <c r="L160" s="30"/>
      <c r="M160" s="30"/>
      <c r="N160" s="31"/>
      <c r="O160" s="13">
        <f t="shared" si="27"/>
        <v>15</v>
      </c>
    </row>
    <row r="161" spans="1:15" x14ac:dyDescent="0.25">
      <c r="A161" s="39" t="s">
        <v>77</v>
      </c>
      <c r="B161" s="13">
        <f t="shared" si="31"/>
        <v>15</v>
      </c>
      <c r="C161" s="59">
        <v>13</v>
      </c>
      <c r="D161" s="40"/>
      <c r="E161" s="30"/>
      <c r="F161" s="30"/>
      <c r="G161" s="30"/>
      <c r="H161" s="30">
        <v>2</v>
      </c>
      <c r="I161" s="30"/>
      <c r="J161" s="30"/>
      <c r="K161" s="30"/>
      <c r="L161" s="30"/>
      <c r="M161" s="30"/>
      <c r="N161" s="31"/>
      <c r="O161" s="13">
        <f t="shared" si="27"/>
        <v>15</v>
      </c>
    </row>
    <row r="162" spans="1:15" ht="15.75" customHeight="1" x14ac:dyDescent="0.25">
      <c r="A162" s="45" t="s">
        <v>78</v>
      </c>
      <c r="B162" s="13">
        <f t="shared" si="31"/>
        <v>15</v>
      </c>
      <c r="C162" s="59">
        <v>13</v>
      </c>
      <c r="D162" s="40"/>
      <c r="E162" s="30"/>
      <c r="F162" s="30"/>
      <c r="G162" s="30"/>
      <c r="H162" s="30">
        <v>2</v>
      </c>
      <c r="I162" s="30"/>
      <c r="J162" s="30"/>
      <c r="K162" s="30"/>
      <c r="L162" s="30"/>
      <c r="M162" s="30"/>
      <c r="N162" s="31"/>
      <c r="O162" s="13">
        <f t="shared" si="27"/>
        <v>15</v>
      </c>
    </row>
    <row r="163" spans="1:15" x14ac:dyDescent="0.25">
      <c r="A163" s="45" t="s">
        <v>79</v>
      </c>
      <c r="B163" s="13">
        <f t="shared" si="31"/>
        <v>30</v>
      </c>
      <c r="C163" s="59">
        <v>28</v>
      </c>
      <c r="D163" s="40"/>
      <c r="E163" s="30"/>
      <c r="F163" s="30"/>
      <c r="G163" s="30"/>
      <c r="H163" s="30">
        <v>2</v>
      </c>
      <c r="I163" s="30"/>
      <c r="J163" s="30"/>
      <c r="K163" s="30"/>
      <c r="L163" s="30"/>
      <c r="M163" s="30"/>
      <c r="N163" s="31"/>
      <c r="O163" s="13">
        <f t="shared" si="27"/>
        <v>30</v>
      </c>
    </row>
    <row r="164" spans="1:15" x14ac:dyDescent="0.25">
      <c r="A164" s="45" t="s">
        <v>80</v>
      </c>
      <c r="B164" s="13">
        <f t="shared" si="31"/>
        <v>20</v>
      </c>
      <c r="C164" s="59">
        <v>18</v>
      </c>
      <c r="D164" s="40"/>
      <c r="E164" s="30"/>
      <c r="F164" s="30"/>
      <c r="G164" s="30"/>
      <c r="H164" s="30">
        <v>2</v>
      </c>
      <c r="I164" s="30"/>
      <c r="J164" s="30"/>
      <c r="K164" s="30"/>
      <c r="L164" s="30"/>
      <c r="M164" s="30"/>
      <c r="N164" s="31"/>
      <c r="O164" s="13">
        <f t="shared" si="27"/>
        <v>20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23</v>
      </c>
      <c r="C166" s="63">
        <f t="shared" ref="C166:N166" si="32">C167+C168+C169+C170+C171+C172</f>
        <v>23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23</v>
      </c>
    </row>
    <row r="167" spans="1:15" x14ac:dyDescent="0.25">
      <c r="A167" s="38" t="s">
        <v>83</v>
      </c>
      <c r="B167" s="8">
        <f t="shared" si="31"/>
        <v>10</v>
      </c>
      <c r="C167" s="58">
        <v>10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10</v>
      </c>
    </row>
    <row r="168" spans="1:15" x14ac:dyDescent="0.25">
      <c r="A168" s="39" t="s">
        <v>84</v>
      </c>
      <c r="B168" s="13">
        <f t="shared" si="31"/>
        <v>3</v>
      </c>
      <c r="C168" s="59">
        <v>3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3</v>
      </c>
    </row>
    <row r="169" spans="1:15" x14ac:dyDescent="0.25">
      <c r="A169" s="39" t="s">
        <v>85</v>
      </c>
      <c r="B169" s="13">
        <f t="shared" si="31"/>
        <v>3</v>
      </c>
      <c r="C169" s="59">
        <v>3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3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4</v>
      </c>
      <c r="C171" s="59">
        <v>4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4</v>
      </c>
    </row>
    <row r="172" spans="1:15" ht="15.75" thickBot="1" x14ac:dyDescent="0.3">
      <c r="A172" s="42" t="s">
        <v>104</v>
      </c>
      <c r="B172" s="16">
        <f>SUM(C172:N172)</f>
        <v>3</v>
      </c>
      <c r="C172" s="59">
        <v>3</v>
      </c>
      <c r="D172" s="40"/>
      <c r="E172" s="30"/>
      <c r="F172" s="30"/>
      <c r="G172" s="30"/>
      <c r="H172" s="30"/>
      <c r="I172" s="30"/>
      <c r="J172" s="30"/>
      <c r="K172" s="30"/>
      <c r="L172" s="30"/>
      <c r="M172" s="30"/>
      <c r="N172" s="33"/>
      <c r="O172" s="16">
        <f t="shared" si="33"/>
        <v>3</v>
      </c>
    </row>
    <row r="173" spans="1:15" x14ac:dyDescent="0.25">
      <c r="A173" s="47" t="s">
        <v>165</v>
      </c>
      <c r="B173" s="66">
        <f>SUM(C173:N173)</f>
        <v>30</v>
      </c>
      <c r="C173" s="77">
        <v>21</v>
      </c>
      <c r="D173" s="63">
        <v>4</v>
      </c>
      <c r="E173" s="64"/>
      <c r="F173" s="64"/>
      <c r="G173" s="64"/>
      <c r="H173" s="64">
        <v>2</v>
      </c>
      <c r="I173" s="64"/>
      <c r="J173" s="64">
        <v>2</v>
      </c>
      <c r="K173" s="64"/>
      <c r="L173" s="64"/>
      <c r="M173" s="64"/>
      <c r="N173" s="65">
        <v>1</v>
      </c>
      <c r="O173" s="66">
        <f t="shared" si="33"/>
        <v>30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5</v>
      </c>
      <c r="D174" s="72"/>
      <c r="E174" s="73">
        <v>8</v>
      </c>
      <c r="F174" s="73"/>
      <c r="G174" s="73"/>
      <c r="H174" s="73">
        <v>2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74</v>
      </c>
      <c r="C175" s="77">
        <v>64</v>
      </c>
      <c r="D175" s="63"/>
      <c r="E175" s="64">
        <v>2</v>
      </c>
      <c r="F175" s="64"/>
      <c r="G175" s="64"/>
      <c r="H175" s="64"/>
      <c r="I175" s="64"/>
      <c r="J175" s="64"/>
      <c r="K175" s="64">
        <v>8</v>
      </c>
      <c r="L175" s="64"/>
      <c r="M175" s="64"/>
      <c r="N175" s="65"/>
      <c r="O175" s="66">
        <f t="shared" si="33"/>
        <v>74</v>
      </c>
    </row>
    <row r="176" spans="1:15" ht="15.75" thickBot="1" x14ac:dyDescent="0.3">
      <c r="A176" s="49" t="s">
        <v>89</v>
      </c>
      <c r="B176" s="79">
        <f>SUM(C176:N176)</f>
        <v>66</v>
      </c>
      <c r="C176" s="79">
        <v>4</v>
      </c>
      <c r="D176" s="97"/>
      <c r="E176" s="85"/>
      <c r="F176" s="85"/>
      <c r="G176" s="85"/>
      <c r="H176" s="85"/>
      <c r="I176" s="85"/>
      <c r="J176" s="85">
        <v>62</v>
      </c>
      <c r="K176" s="85"/>
      <c r="L176" s="85"/>
      <c r="M176" s="85"/>
      <c r="N176" s="98"/>
      <c r="O176" s="62">
        <f t="shared" si="33"/>
        <v>66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67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3539</v>
      </c>
      <c r="C4" s="11">
        <f t="shared" ref="C4:N4" si="1">C5+C6</f>
        <v>3058</v>
      </c>
      <c r="D4" s="11">
        <f t="shared" si="1"/>
        <v>24</v>
      </c>
      <c r="E4" s="10">
        <f t="shared" si="1"/>
        <v>91</v>
      </c>
      <c r="F4" s="10">
        <f t="shared" si="1"/>
        <v>0</v>
      </c>
      <c r="G4" s="10">
        <f t="shared" si="1"/>
        <v>0</v>
      </c>
      <c r="H4" s="10">
        <f t="shared" si="1"/>
        <v>228</v>
      </c>
      <c r="I4" s="10">
        <f t="shared" si="1"/>
        <v>11</v>
      </c>
      <c r="J4" s="10">
        <f t="shared" si="1"/>
        <v>120</v>
      </c>
      <c r="K4" s="10">
        <f t="shared" si="1"/>
        <v>7</v>
      </c>
      <c r="L4" s="10">
        <f t="shared" si="1"/>
        <v>0</v>
      </c>
      <c r="M4" s="10">
        <f t="shared" si="1"/>
        <v>0</v>
      </c>
      <c r="N4" s="12">
        <f t="shared" si="1"/>
        <v>0</v>
      </c>
      <c r="O4" s="8">
        <f t="shared" ref="O4:O39" si="2">SUM(C4:N4)</f>
        <v>3539</v>
      </c>
    </row>
    <row r="5" spans="1:15" ht="15" customHeight="1" x14ac:dyDescent="0.25">
      <c r="A5" s="194" t="s">
        <v>2</v>
      </c>
      <c r="B5" s="13">
        <f t="shared" si="0"/>
        <v>2529</v>
      </c>
      <c r="C5" s="15">
        <f t="shared" ref="C5:N5" si="3">C8+C41+C56+C66+C78+C99+C101+C132+C166+C173+C175+C176</f>
        <v>2167</v>
      </c>
      <c r="D5" s="15">
        <f t="shared" si="3"/>
        <v>23</v>
      </c>
      <c r="E5" s="15">
        <f t="shared" si="3"/>
        <v>86</v>
      </c>
      <c r="F5" s="15">
        <f t="shared" si="3"/>
        <v>0</v>
      </c>
      <c r="G5" s="15">
        <f t="shared" si="3"/>
        <v>0</v>
      </c>
      <c r="H5" s="15">
        <f t="shared" si="3"/>
        <v>115</v>
      </c>
      <c r="I5" s="15">
        <f t="shared" si="3"/>
        <v>11</v>
      </c>
      <c r="J5" s="15">
        <f t="shared" si="3"/>
        <v>120</v>
      </c>
      <c r="K5" s="15">
        <f t="shared" si="3"/>
        <v>7</v>
      </c>
      <c r="L5" s="15">
        <f t="shared" si="3"/>
        <v>0</v>
      </c>
      <c r="M5" s="15">
        <f t="shared" si="3"/>
        <v>0</v>
      </c>
      <c r="N5" s="15">
        <f t="shared" si="3"/>
        <v>0</v>
      </c>
      <c r="O5" s="13">
        <f t="shared" si="2"/>
        <v>2529</v>
      </c>
    </row>
    <row r="6" spans="1:15" ht="15.75" customHeight="1" thickBot="1" x14ac:dyDescent="0.3">
      <c r="A6" s="195" t="s">
        <v>3</v>
      </c>
      <c r="B6" s="16">
        <f t="shared" si="0"/>
        <v>1010</v>
      </c>
      <c r="C6" s="18">
        <f t="shared" ref="C6:N6" si="4">C9+C57+C67+C79+C102+C133+C174</f>
        <v>891</v>
      </c>
      <c r="D6" s="18">
        <f t="shared" si="4"/>
        <v>1</v>
      </c>
      <c r="E6" s="18">
        <f t="shared" si="4"/>
        <v>5</v>
      </c>
      <c r="F6" s="18">
        <f t="shared" si="4"/>
        <v>0</v>
      </c>
      <c r="G6" s="18">
        <f t="shared" si="4"/>
        <v>0</v>
      </c>
      <c r="H6" s="18">
        <f t="shared" si="4"/>
        <v>113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1010</v>
      </c>
    </row>
    <row r="7" spans="1:15" ht="15" customHeight="1" x14ac:dyDescent="0.25">
      <c r="A7" s="190" t="s">
        <v>4</v>
      </c>
      <c r="B7" s="19">
        <f t="shared" si="0"/>
        <v>396</v>
      </c>
      <c r="C7" s="21">
        <f t="shared" ref="C7:N7" si="5">C8+C9</f>
        <v>332</v>
      </c>
      <c r="D7" s="21">
        <f t="shared" si="5"/>
        <v>10</v>
      </c>
      <c r="E7" s="20">
        <f t="shared" si="5"/>
        <v>14</v>
      </c>
      <c r="F7" s="20">
        <f t="shared" si="5"/>
        <v>0</v>
      </c>
      <c r="G7" s="20">
        <f t="shared" si="5"/>
        <v>0</v>
      </c>
      <c r="H7" s="20">
        <f t="shared" si="5"/>
        <v>25</v>
      </c>
      <c r="I7" s="20">
        <f t="shared" si="5"/>
        <v>5</v>
      </c>
      <c r="J7" s="20">
        <f t="shared" si="5"/>
        <v>10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396</v>
      </c>
    </row>
    <row r="8" spans="1:15" ht="15" customHeight="1" x14ac:dyDescent="0.25">
      <c r="A8" s="191" t="s">
        <v>166</v>
      </c>
      <c r="B8" s="23">
        <f t="shared" si="0"/>
        <v>342</v>
      </c>
      <c r="C8" s="25">
        <f t="shared" ref="C8:N8" si="6">C10+C11+C12+C13+C14+C15+C16+C17+C18+C19+C20+C21+C22+C23+C24+C25+C26+C27+C28+C29+C30</f>
        <v>283</v>
      </c>
      <c r="D8" s="25">
        <f t="shared" si="6"/>
        <v>10</v>
      </c>
      <c r="E8" s="24">
        <f t="shared" si="6"/>
        <v>14</v>
      </c>
      <c r="F8" s="24">
        <f t="shared" si="6"/>
        <v>0</v>
      </c>
      <c r="G8" s="24">
        <f t="shared" si="6"/>
        <v>0</v>
      </c>
      <c r="H8" s="24">
        <f t="shared" si="6"/>
        <v>20</v>
      </c>
      <c r="I8" s="24">
        <f t="shared" si="6"/>
        <v>5</v>
      </c>
      <c r="J8" s="24">
        <f t="shared" si="6"/>
        <v>10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342</v>
      </c>
    </row>
    <row r="9" spans="1:15" ht="15.75" customHeight="1" thickBot="1" x14ac:dyDescent="0.3">
      <c r="A9" s="192" t="s">
        <v>167</v>
      </c>
      <c r="B9" s="27">
        <f t="shared" si="0"/>
        <v>54</v>
      </c>
      <c r="C9" s="44">
        <f>C31+C32+C33+C34+C35+C36+C37+C38+C39+C40</f>
        <v>49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5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54</v>
      </c>
    </row>
    <row r="10" spans="1:15" x14ac:dyDescent="0.25">
      <c r="A10" s="38" t="s">
        <v>113</v>
      </c>
      <c r="B10" s="8">
        <f t="shared" si="0"/>
        <v>4</v>
      </c>
      <c r="C10" s="58">
        <v>3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4</v>
      </c>
    </row>
    <row r="11" spans="1:15" x14ac:dyDescent="0.25">
      <c r="A11" s="39" t="s">
        <v>112</v>
      </c>
      <c r="B11" s="13">
        <f t="shared" si="0"/>
        <v>1</v>
      </c>
      <c r="C11" s="40">
        <v>1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1</v>
      </c>
    </row>
    <row r="12" spans="1:15" x14ac:dyDescent="0.25">
      <c r="A12" s="39" t="s">
        <v>114</v>
      </c>
      <c r="B12" s="13">
        <f t="shared" si="0"/>
        <v>3</v>
      </c>
      <c r="C12" s="59">
        <v>1</v>
      </c>
      <c r="D12" s="40">
        <v>1</v>
      </c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3</v>
      </c>
    </row>
    <row r="13" spans="1:15" x14ac:dyDescent="0.25">
      <c r="A13" s="39" t="s">
        <v>115</v>
      </c>
      <c r="B13" s="13">
        <f t="shared" si="0"/>
        <v>20</v>
      </c>
      <c r="C13" s="59">
        <v>15</v>
      </c>
      <c r="D13" s="40">
        <v>1</v>
      </c>
      <c r="E13" s="30">
        <v>1</v>
      </c>
      <c r="F13" s="30"/>
      <c r="G13" s="30"/>
      <c r="H13" s="30">
        <v>1</v>
      </c>
      <c r="I13" s="30">
        <v>1</v>
      </c>
      <c r="J13" s="30">
        <v>1</v>
      </c>
      <c r="K13" s="30"/>
      <c r="L13" s="30"/>
      <c r="M13" s="30"/>
      <c r="N13" s="31"/>
      <c r="O13" s="13">
        <f t="shared" si="2"/>
        <v>20</v>
      </c>
    </row>
    <row r="14" spans="1:15" x14ac:dyDescent="0.25">
      <c r="A14" s="39" t="s">
        <v>116</v>
      </c>
      <c r="B14" s="13">
        <f t="shared" si="0"/>
        <v>35</v>
      </c>
      <c r="C14" s="59">
        <v>31</v>
      </c>
      <c r="D14" s="40">
        <v>1</v>
      </c>
      <c r="E14" s="30">
        <v>1</v>
      </c>
      <c r="F14" s="30"/>
      <c r="G14" s="30"/>
      <c r="H14" s="30">
        <v>1</v>
      </c>
      <c r="I14" s="30"/>
      <c r="J14" s="30">
        <v>1</v>
      </c>
      <c r="K14" s="30"/>
      <c r="L14" s="30"/>
      <c r="M14" s="30"/>
      <c r="N14" s="31"/>
      <c r="O14" s="13">
        <f t="shared" si="2"/>
        <v>35</v>
      </c>
    </row>
    <row r="15" spans="1:15" x14ac:dyDescent="0.25">
      <c r="A15" s="39" t="s">
        <v>5</v>
      </c>
      <c r="B15" s="13">
        <f t="shared" si="0"/>
        <v>20</v>
      </c>
      <c r="C15" s="59">
        <v>16</v>
      </c>
      <c r="D15" s="40"/>
      <c r="E15" s="30"/>
      <c r="F15" s="30"/>
      <c r="G15" s="30"/>
      <c r="H15" s="30">
        <v>1</v>
      </c>
      <c r="I15" s="30">
        <v>1</v>
      </c>
      <c r="J15" s="30">
        <v>2</v>
      </c>
      <c r="K15" s="30"/>
      <c r="L15" s="30"/>
      <c r="M15" s="30"/>
      <c r="N15" s="31"/>
      <c r="O15" s="13">
        <f t="shared" si="2"/>
        <v>20</v>
      </c>
    </row>
    <row r="16" spans="1:15" x14ac:dyDescent="0.25">
      <c r="A16" s="39" t="s">
        <v>117</v>
      </c>
      <c r="B16" s="13">
        <f t="shared" si="0"/>
        <v>15</v>
      </c>
      <c r="C16" s="59">
        <v>13</v>
      </c>
      <c r="D16" s="40">
        <v>1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15</v>
      </c>
    </row>
    <row r="17" spans="1:15" x14ac:dyDescent="0.25">
      <c r="A17" s="39" t="s">
        <v>118</v>
      </c>
      <c r="B17" s="13">
        <f t="shared" si="0"/>
        <v>15</v>
      </c>
      <c r="C17" s="59">
        <v>8</v>
      </c>
      <c r="D17" s="40">
        <v>1</v>
      </c>
      <c r="E17" s="30">
        <v>2</v>
      </c>
      <c r="F17" s="30"/>
      <c r="G17" s="30"/>
      <c r="H17" s="30">
        <v>1</v>
      </c>
      <c r="I17" s="30">
        <v>2</v>
      </c>
      <c r="J17" s="30">
        <v>1</v>
      </c>
      <c r="K17" s="30"/>
      <c r="L17" s="30"/>
      <c r="M17" s="30"/>
      <c r="N17" s="31"/>
      <c r="O17" s="13">
        <f t="shared" si="2"/>
        <v>15</v>
      </c>
    </row>
    <row r="18" spans="1:15" x14ac:dyDescent="0.25">
      <c r="A18" s="39" t="s">
        <v>119</v>
      </c>
      <c r="B18" s="13">
        <f t="shared" si="0"/>
        <v>30</v>
      </c>
      <c r="C18" s="59">
        <v>24</v>
      </c>
      <c r="D18" s="40">
        <v>1</v>
      </c>
      <c r="E18" s="30">
        <v>2</v>
      </c>
      <c r="F18" s="30"/>
      <c r="G18" s="30"/>
      <c r="H18" s="30">
        <v>1</v>
      </c>
      <c r="I18" s="30">
        <v>1</v>
      </c>
      <c r="J18" s="30">
        <v>1</v>
      </c>
      <c r="K18" s="30"/>
      <c r="L18" s="30"/>
      <c r="M18" s="30"/>
      <c r="N18" s="31"/>
      <c r="O18" s="13">
        <f t="shared" si="2"/>
        <v>30</v>
      </c>
    </row>
    <row r="19" spans="1:15" x14ac:dyDescent="0.25">
      <c r="A19" s="39" t="s">
        <v>120</v>
      </c>
      <c r="B19" s="13">
        <f t="shared" si="0"/>
        <v>50</v>
      </c>
      <c r="C19" s="59">
        <v>43</v>
      </c>
      <c r="D19" s="40">
        <v>1</v>
      </c>
      <c r="E19" s="30">
        <v>2</v>
      </c>
      <c r="F19" s="30"/>
      <c r="G19" s="30"/>
      <c r="H19" s="30">
        <v>3</v>
      </c>
      <c r="I19" s="30"/>
      <c r="J19" s="30">
        <v>1</v>
      </c>
      <c r="K19" s="30"/>
      <c r="L19" s="30"/>
      <c r="M19" s="30"/>
      <c r="N19" s="31"/>
      <c r="O19" s="13">
        <f t="shared" si="2"/>
        <v>50</v>
      </c>
    </row>
    <row r="20" spans="1:15" x14ac:dyDescent="0.25">
      <c r="A20" s="39" t="s">
        <v>6</v>
      </c>
      <c r="B20" s="13">
        <f t="shared" si="0"/>
        <v>20</v>
      </c>
      <c r="C20" s="59">
        <v>16</v>
      </c>
      <c r="D20" s="40">
        <v>1</v>
      </c>
      <c r="E20" s="30">
        <v>2</v>
      </c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20</v>
      </c>
    </row>
    <row r="21" spans="1:15" x14ac:dyDescent="0.25">
      <c r="A21" s="39" t="s">
        <v>121</v>
      </c>
      <c r="B21" s="13">
        <f t="shared" si="0"/>
        <v>20</v>
      </c>
      <c r="C21" s="59">
        <v>17</v>
      </c>
      <c r="D21" s="40">
        <v>1</v>
      </c>
      <c r="E21" s="30">
        <v>1</v>
      </c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20</v>
      </c>
    </row>
    <row r="22" spans="1:15" x14ac:dyDescent="0.25">
      <c r="A22" s="39" t="s">
        <v>122</v>
      </c>
      <c r="B22" s="13">
        <f t="shared" si="0"/>
        <v>30</v>
      </c>
      <c r="C22" s="59">
        <v>25</v>
      </c>
      <c r="D22" s="40">
        <v>1</v>
      </c>
      <c r="E22" s="30">
        <v>3</v>
      </c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30</v>
      </c>
    </row>
    <row r="23" spans="1:15" x14ac:dyDescent="0.25">
      <c r="A23" s="39" t="s">
        <v>7</v>
      </c>
      <c r="B23" s="13">
        <f t="shared" si="0"/>
        <v>5</v>
      </c>
      <c r="C23" s="59">
        <v>4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5</v>
      </c>
    </row>
    <row r="24" spans="1:15" x14ac:dyDescent="0.25">
      <c r="A24" s="39" t="s">
        <v>8</v>
      </c>
      <c r="B24" s="13">
        <f t="shared" si="0"/>
        <v>2</v>
      </c>
      <c r="C24" s="59">
        <v>2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2</v>
      </c>
    </row>
    <row r="25" spans="1:15" x14ac:dyDescent="0.25">
      <c r="A25" s="39" t="s">
        <v>123</v>
      </c>
      <c r="B25" s="13">
        <f t="shared" si="0"/>
        <v>1</v>
      </c>
      <c r="C25" s="59">
        <v>1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1</v>
      </c>
    </row>
    <row r="26" spans="1:15" x14ac:dyDescent="0.25">
      <c r="A26" s="39" t="s">
        <v>9</v>
      </c>
      <c r="B26" s="13">
        <f t="shared" si="0"/>
        <v>50</v>
      </c>
      <c r="C26" s="59">
        <v>45</v>
      </c>
      <c r="D26" s="40"/>
      <c r="E26" s="30"/>
      <c r="F26" s="30"/>
      <c r="G26" s="30"/>
      <c r="H26" s="30">
        <v>3</v>
      </c>
      <c r="I26" s="30"/>
      <c r="J26" s="30">
        <v>2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2</v>
      </c>
      <c r="C27" s="59">
        <v>2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2</v>
      </c>
    </row>
    <row r="28" spans="1:15" x14ac:dyDescent="0.25">
      <c r="A28" s="39" t="s">
        <v>10</v>
      </c>
      <c r="B28" s="13">
        <f t="shared" si="0"/>
        <v>2</v>
      </c>
      <c r="C28" s="59">
        <v>2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2</v>
      </c>
    </row>
    <row r="29" spans="1:15" x14ac:dyDescent="0.25">
      <c r="A29" s="39" t="s">
        <v>11</v>
      </c>
      <c r="B29" s="13">
        <f t="shared" si="0"/>
        <v>15</v>
      </c>
      <c r="C29" s="59">
        <v>13</v>
      </c>
      <c r="D29" s="40"/>
      <c r="E29" s="30"/>
      <c r="F29" s="30"/>
      <c r="G29" s="30"/>
      <c r="H29" s="30">
        <v>2</v>
      </c>
      <c r="I29" s="30"/>
      <c r="J29" s="30"/>
      <c r="K29" s="30"/>
      <c r="L29" s="30"/>
      <c r="M29" s="30"/>
      <c r="N29" s="31"/>
      <c r="O29" s="13">
        <f t="shared" si="2"/>
        <v>15</v>
      </c>
    </row>
    <row r="30" spans="1:15" x14ac:dyDescent="0.25">
      <c r="A30" s="39" t="s">
        <v>12</v>
      </c>
      <c r="B30" s="13">
        <f t="shared" si="0"/>
        <v>2</v>
      </c>
      <c r="C30" s="216">
        <v>1</v>
      </c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6</v>
      </c>
      <c r="C33" s="59">
        <v>5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6</v>
      </c>
    </row>
    <row r="34" spans="1:15" x14ac:dyDescent="0.25">
      <c r="A34" s="39" t="s">
        <v>14</v>
      </c>
      <c r="B34" s="13">
        <f t="shared" si="0"/>
        <v>10</v>
      </c>
      <c r="C34" s="59">
        <v>9</v>
      </c>
      <c r="D34" s="40"/>
      <c r="E34" s="30"/>
      <c r="F34" s="30"/>
      <c r="G34" s="30"/>
      <c r="H34" s="30">
        <v>1</v>
      </c>
      <c r="I34" s="30"/>
      <c r="J34" s="30"/>
      <c r="K34" s="30"/>
      <c r="L34" s="30"/>
      <c r="M34" s="30"/>
      <c r="N34" s="31"/>
      <c r="O34" s="13">
        <f t="shared" si="2"/>
        <v>10</v>
      </c>
    </row>
    <row r="35" spans="1:15" x14ac:dyDescent="0.25">
      <c r="A35" s="39" t="s">
        <v>15</v>
      </c>
      <c r="B35" s="13">
        <f t="shared" si="0"/>
        <v>6</v>
      </c>
      <c r="C35" s="59">
        <v>5</v>
      </c>
      <c r="D35" s="40"/>
      <c r="E35" s="30"/>
      <c r="F35" s="30"/>
      <c r="G35" s="30"/>
      <c r="H35" s="30">
        <v>1</v>
      </c>
      <c r="I35" s="30"/>
      <c r="J35" s="30"/>
      <c r="K35" s="30"/>
      <c r="L35" s="30"/>
      <c r="M35" s="30"/>
      <c r="N35" s="31"/>
      <c r="O35" s="13">
        <f t="shared" si="2"/>
        <v>6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30</v>
      </c>
      <c r="C38" s="59">
        <v>28</v>
      </c>
      <c r="D38" s="40"/>
      <c r="E38" s="30"/>
      <c r="F38" s="30"/>
      <c r="G38" s="30"/>
      <c r="H38" s="30">
        <v>2</v>
      </c>
      <c r="I38" s="30"/>
      <c r="J38" s="30"/>
      <c r="K38" s="30"/>
      <c r="L38" s="30"/>
      <c r="M38" s="30"/>
      <c r="N38" s="31"/>
      <c r="O38" s="13">
        <f t="shared" si="2"/>
        <v>30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2</v>
      </c>
      <c r="C40" s="60">
        <v>2</v>
      </c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2</v>
      </c>
    </row>
    <row r="41" spans="1:15" ht="15.75" customHeight="1" thickBot="1" x14ac:dyDescent="0.3">
      <c r="A41" s="189" t="s">
        <v>17</v>
      </c>
      <c r="B41" s="62">
        <f t="shared" si="8"/>
        <v>99</v>
      </c>
      <c r="C41" s="63">
        <f t="shared" ref="C41:N41" si="9">C42+C43+C44+C45+C46+C47+C48+C49+C50+C51+C52+C53+C54</f>
        <v>85</v>
      </c>
      <c r="D41" s="63">
        <f t="shared" si="9"/>
        <v>1</v>
      </c>
      <c r="E41" s="64">
        <f t="shared" si="9"/>
        <v>2</v>
      </c>
      <c r="F41" s="64">
        <f t="shared" si="9"/>
        <v>0</v>
      </c>
      <c r="G41" s="64">
        <f t="shared" si="9"/>
        <v>0</v>
      </c>
      <c r="H41" s="64">
        <f t="shared" si="9"/>
        <v>8</v>
      </c>
      <c r="I41" s="64">
        <f t="shared" si="9"/>
        <v>0</v>
      </c>
      <c r="J41" s="64">
        <f t="shared" si="9"/>
        <v>3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99</v>
      </c>
    </row>
    <row r="42" spans="1:15" x14ac:dyDescent="0.25">
      <c r="A42" s="38" t="s">
        <v>124</v>
      </c>
      <c r="B42" s="8">
        <f t="shared" si="8"/>
        <v>12</v>
      </c>
      <c r="C42" s="58">
        <v>8</v>
      </c>
      <c r="D42" s="35"/>
      <c r="E42" s="28"/>
      <c r="F42" s="28"/>
      <c r="G42" s="28"/>
      <c r="H42" s="28">
        <v>1</v>
      </c>
      <c r="I42" s="28"/>
      <c r="J42" s="28">
        <v>3</v>
      </c>
      <c r="K42" s="28"/>
      <c r="L42" s="28"/>
      <c r="M42" s="28"/>
      <c r="N42" s="29"/>
      <c r="O42" s="8">
        <f>SUM(C42:N42)</f>
        <v>12</v>
      </c>
    </row>
    <row r="43" spans="1:15" x14ac:dyDescent="0.25">
      <c r="A43" s="39" t="s">
        <v>125</v>
      </c>
      <c r="B43" s="13">
        <f t="shared" si="8"/>
        <v>17</v>
      </c>
      <c r="C43" s="59">
        <v>15</v>
      </c>
      <c r="D43" s="40"/>
      <c r="E43" s="30">
        <v>1</v>
      </c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17</v>
      </c>
    </row>
    <row r="44" spans="1:15" x14ac:dyDescent="0.25">
      <c r="A44" s="39" t="s">
        <v>130</v>
      </c>
      <c r="B44" s="13">
        <f t="shared" si="8"/>
        <v>11</v>
      </c>
      <c r="C44" s="59">
        <v>10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11</v>
      </c>
    </row>
    <row r="45" spans="1:15" x14ac:dyDescent="0.25">
      <c r="A45" s="39" t="s">
        <v>18</v>
      </c>
      <c r="B45" s="13">
        <f t="shared" si="8"/>
        <v>15</v>
      </c>
      <c r="C45" s="59">
        <v>14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15</v>
      </c>
    </row>
    <row r="46" spans="1:15" x14ac:dyDescent="0.25">
      <c r="A46" s="39" t="s">
        <v>131</v>
      </c>
      <c r="B46" s="13">
        <f t="shared" si="8"/>
        <v>4</v>
      </c>
      <c r="C46" s="59">
        <v>3</v>
      </c>
      <c r="D46" s="40"/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4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2</v>
      </c>
      <c r="C49" s="59">
        <v>2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2</v>
      </c>
    </row>
    <row r="50" spans="1:15" x14ac:dyDescent="0.25">
      <c r="A50" s="39" t="s">
        <v>133</v>
      </c>
      <c r="B50" s="13">
        <f t="shared" si="8"/>
        <v>4</v>
      </c>
      <c r="C50" s="59">
        <v>3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4</v>
      </c>
    </row>
    <row r="51" spans="1:15" x14ac:dyDescent="0.25">
      <c r="A51" s="39" t="s">
        <v>134</v>
      </c>
      <c r="B51" s="13">
        <f t="shared" si="8"/>
        <v>2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2</v>
      </c>
    </row>
    <row r="52" spans="1:15" x14ac:dyDescent="0.25">
      <c r="A52" s="39" t="s">
        <v>128</v>
      </c>
      <c r="B52" s="13">
        <f t="shared" si="8"/>
        <v>5</v>
      </c>
      <c r="C52" s="59">
        <v>4</v>
      </c>
      <c r="D52" s="40">
        <v>1</v>
      </c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0"/>
        <v>5</v>
      </c>
    </row>
    <row r="53" spans="1:15" x14ac:dyDescent="0.25">
      <c r="A53" s="39" t="s">
        <v>135</v>
      </c>
      <c r="B53" s="13">
        <f t="shared" si="8"/>
        <v>10</v>
      </c>
      <c r="C53" s="59">
        <v>9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10</v>
      </c>
    </row>
    <row r="54" spans="1:15" ht="15.75" thickBot="1" x14ac:dyDescent="0.3">
      <c r="A54" s="42" t="s">
        <v>129</v>
      </c>
      <c r="B54" s="16">
        <f t="shared" si="8"/>
        <v>14</v>
      </c>
      <c r="C54" s="60">
        <v>12</v>
      </c>
      <c r="D54" s="43"/>
      <c r="E54" s="32">
        <v>1</v>
      </c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14</v>
      </c>
    </row>
    <row r="55" spans="1:15" ht="15.75" customHeight="1" x14ac:dyDescent="0.25">
      <c r="A55" s="190" t="s">
        <v>374</v>
      </c>
      <c r="B55" s="66">
        <f t="shared" si="8"/>
        <v>98</v>
      </c>
      <c r="C55" s="63">
        <f t="shared" ref="C55:N55" si="11">C56+C57</f>
        <v>89</v>
      </c>
      <c r="D55" s="63">
        <f t="shared" si="11"/>
        <v>2</v>
      </c>
      <c r="E55" s="64">
        <f t="shared" si="11"/>
        <v>2</v>
      </c>
      <c r="F55" s="64">
        <f t="shared" si="11"/>
        <v>0</v>
      </c>
      <c r="G55" s="64">
        <f t="shared" si="11"/>
        <v>0</v>
      </c>
      <c r="H55" s="64">
        <f t="shared" si="11"/>
        <v>5</v>
      </c>
      <c r="I55" s="64">
        <f t="shared" si="11"/>
        <v>0</v>
      </c>
      <c r="J55" s="64">
        <f t="shared" si="11"/>
        <v>0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98</v>
      </c>
    </row>
    <row r="56" spans="1:15" x14ac:dyDescent="0.25">
      <c r="A56" s="191" t="s">
        <v>166</v>
      </c>
      <c r="B56" s="67">
        <f t="shared" si="8"/>
        <v>98</v>
      </c>
      <c r="C56" s="68">
        <f>C58+C59+C60+C61+C62</f>
        <v>89</v>
      </c>
      <c r="D56" s="68">
        <f t="shared" ref="D56:N56" si="12">D58+D59+D60+D61+D62</f>
        <v>2</v>
      </c>
      <c r="E56" s="68">
        <f t="shared" si="12"/>
        <v>2</v>
      </c>
      <c r="F56" s="68">
        <f t="shared" si="12"/>
        <v>0</v>
      </c>
      <c r="G56" s="68">
        <f t="shared" si="12"/>
        <v>0</v>
      </c>
      <c r="H56" s="68">
        <f t="shared" si="12"/>
        <v>5</v>
      </c>
      <c r="I56" s="68">
        <f t="shared" si="12"/>
        <v>0</v>
      </c>
      <c r="J56" s="68">
        <f t="shared" si="12"/>
        <v>0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98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40</v>
      </c>
      <c r="C58" s="58">
        <v>37</v>
      </c>
      <c r="D58" s="35">
        <v>1</v>
      </c>
      <c r="E58" s="28"/>
      <c r="F58" s="28"/>
      <c r="G58" s="28"/>
      <c r="H58" s="28">
        <v>2</v>
      </c>
      <c r="I58" s="28"/>
      <c r="J58" s="28"/>
      <c r="K58" s="28"/>
      <c r="L58" s="28"/>
      <c r="M58" s="28"/>
      <c r="N58" s="29"/>
      <c r="O58" s="8">
        <f t="shared" si="10"/>
        <v>40</v>
      </c>
    </row>
    <row r="59" spans="1:15" x14ac:dyDescent="0.25">
      <c r="A59" s="39" t="s">
        <v>136</v>
      </c>
      <c r="B59" s="13">
        <f t="shared" si="8"/>
        <v>13</v>
      </c>
      <c r="C59" s="59">
        <v>12</v>
      </c>
      <c r="D59" s="40"/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13</v>
      </c>
    </row>
    <row r="60" spans="1:15" x14ac:dyDescent="0.25">
      <c r="A60" s="39" t="s">
        <v>137</v>
      </c>
      <c r="B60" s="13">
        <f t="shared" si="8"/>
        <v>20</v>
      </c>
      <c r="C60" s="59">
        <v>16</v>
      </c>
      <c r="D60" s="40">
        <v>1</v>
      </c>
      <c r="E60" s="30">
        <v>2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>SUM(C60:N60)</f>
        <v>20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25</v>
      </c>
      <c r="C62" s="59">
        <v>24</v>
      </c>
      <c r="D62" s="40"/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>SUM(C62:N62)</f>
        <v>25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234</v>
      </c>
      <c r="C65" s="77">
        <f t="shared" ref="C65:N65" si="15">C66+C67</f>
        <v>208</v>
      </c>
      <c r="D65" s="63">
        <f t="shared" si="15"/>
        <v>5</v>
      </c>
      <c r="E65" s="64">
        <f t="shared" si="15"/>
        <v>8</v>
      </c>
      <c r="F65" s="64">
        <f t="shared" si="15"/>
        <v>0</v>
      </c>
      <c r="G65" s="64">
        <f t="shared" si="15"/>
        <v>0</v>
      </c>
      <c r="H65" s="64">
        <f t="shared" si="15"/>
        <v>7</v>
      </c>
      <c r="I65" s="64">
        <f t="shared" si="15"/>
        <v>2</v>
      </c>
      <c r="J65" s="64">
        <f t="shared" si="15"/>
        <v>4</v>
      </c>
      <c r="K65" s="64">
        <f t="shared" si="15"/>
        <v>0</v>
      </c>
      <c r="L65" s="64">
        <f t="shared" si="15"/>
        <v>0</v>
      </c>
      <c r="M65" s="64">
        <f t="shared" si="15"/>
        <v>0</v>
      </c>
      <c r="N65" s="65">
        <f t="shared" si="15"/>
        <v>0</v>
      </c>
      <c r="O65" s="86">
        <f t="shared" si="14"/>
        <v>234</v>
      </c>
    </row>
    <row r="66" spans="1:15" x14ac:dyDescent="0.25">
      <c r="A66" s="191" t="s">
        <v>166</v>
      </c>
      <c r="B66" s="67">
        <f t="shared" si="8"/>
        <v>109</v>
      </c>
      <c r="C66" s="89">
        <f>C68+C69+C70</f>
        <v>86</v>
      </c>
      <c r="D66" s="68">
        <f t="shared" ref="D66:N66" si="16">D68+D69+D70</f>
        <v>4</v>
      </c>
      <c r="E66" s="69">
        <f t="shared" si="16"/>
        <v>8</v>
      </c>
      <c r="F66" s="69">
        <f t="shared" si="16"/>
        <v>0</v>
      </c>
      <c r="G66" s="69">
        <f t="shared" si="16"/>
        <v>0</v>
      </c>
      <c r="H66" s="69">
        <f t="shared" si="16"/>
        <v>5</v>
      </c>
      <c r="I66" s="69">
        <f t="shared" si="16"/>
        <v>2</v>
      </c>
      <c r="J66" s="69">
        <f t="shared" si="16"/>
        <v>4</v>
      </c>
      <c r="K66" s="69">
        <f t="shared" si="16"/>
        <v>0</v>
      </c>
      <c r="L66" s="69">
        <f t="shared" si="16"/>
        <v>0</v>
      </c>
      <c r="M66" s="69">
        <f t="shared" si="16"/>
        <v>0</v>
      </c>
      <c r="N66" s="70">
        <f t="shared" si="16"/>
        <v>0</v>
      </c>
      <c r="O66" s="87">
        <f t="shared" si="14"/>
        <v>109</v>
      </c>
    </row>
    <row r="67" spans="1:15" ht="15.75" thickBot="1" x14ac:dyDescent="0.3">
      <c r="A67" s="192" t="s">
        <v>167</v>
      </c>
      <c r="B67" s="71">
        <f t="shared" si="8"/>
        <v>125</v>
      </c>
      <c r="C67" s="78">
        <f>C71+C72+C73+C74+C75+C76</f>
        <v>122</v>
      </c>
      <c r="D67" s="72">
        <f t="shared" ref="D67:N67" si="17">D71+D72+D73+D74+D75+D76</f>
        <v>1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125</v>
      </c>
    </row>
    <row r="68" spans="1:15" x14ac:dyDescent="0.25">
      <c r="A68" s="38" t="s">
        <v>139</v>
      </c>
      <c r="B68" s="8">
        <f t="shared" si="8"/>
        <v>40</v>
      </c>
      <c r="C68" s="58">
        <v>34</v>
      </c>
      <c r="D68" s="35">
        <v>1</v>
      </c>
      <c r="E68" s="28">
        <v>1</v>
      </c>
      <c r="F68" s="28"/>
      <c r="G68" s="28"/>
      <c r="H68" s="28">
        <v>2</v>
      </c>
      <c r="I68" s="28">
        <v>1</v>
      </c>
      <c r="J68" s="28">
        <v>1</v>
      </c>
      <c r="K68" s="28"/>
      <c r="L68" s="28"/>
      <c r="M68" s="28"/>
      <c r="N68" s="29"/>
      <c r="O68" s="8">
        <f t="shared" si="14"/>
        <v>40</v>
      </c>
    </row>
    <row r="69" spans="1:15" x14ac:dyDescent="0.25">
      <c r="A69" s="39" t="s">
        <v>140</v>
      </c>
      <c r="B69" s="13">
        <f t="shared" si="8"/>
        <v>50</v>
      </c>
      <c r="C69" s="59">
        <v>41</v>
      </c>
      <c r="D69" s="40">
        <v>1</v>
      </c>
      <c r="E69" s="30">
        <v>4</v>
      </c>
      <c r="F69" s="30"/>
      <c r="G69" s="30"/>
      <c r="H69" s="30">
        <v>2</v>
      </c>
      <c r="I69" s="30">
        <v>1</v>
      </c>
      <c r="J69" s="30">
        <v>1</v>
      </c>
      <c r="K69" s="30"/>
      <c r="L69" s="30"/>
      <c r="M69" s="30"/>
      <c r="N69" s="31"/>
      <c r="O69" s="13">
        <f t="shared" ref="O69:O76" si="18">SUM(C69:N69)</f>
        <v>50</v>
      </c>
    </row>
    <row r="70" spans="1:15" ht="13.5" customHeight="1" x14ac:dyDescent="0.25">
      <c r="A70" s="39" t="s">
        <v>141</v>
      </c>
      <c r="B70" s="13">
        <f t="shared" si="8"/>
        <v>19</v>
      </c>
      <c r="C70" s="59">
        <v>11</v>
      </c>
      <c r="D70" s="40">
        <v>2</v>
      </c>
      <c r="E70" s="30">
        <v>3</v>
      </c>
      <c r="F70" s="30"/>
      <c r="G70" s="30"/>
      <c r="H70" s="30">
        <v>1</v>
      </c>
      <c r="I70" s="30"/>
      <c r="J70" s="30">
        <v>2</v>
      </c>
      <c r="K70" s="30"/>
      <c r="L70" s="30"/>
      <c r="M70" s="30"/>
      <c r="N70" s="31"/>
      <c r="O70" s="13">
        <f t="shared" si="18"/>
        <v>19</v>
      </c>
    </row>
    <row r="71" spans="1:15" x14ac:dyDescent="0.25">
      <c r="A71" s="39" t="s">
        <v>21</v>
      </c>
      <c r="B71" s="13">
        <f t="shared" si="8"/>
        <v>25</v>
      </c>
      <c r="C71" s="59">
        <v>24</v>
      </c>
      <c r="D71" s="40">
        <v>1</v>
      </c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25</v>
      </c>
    </row>
    <row r="72" spans="1:15" x14ac:dyDescent="0.25">
      <c r="A72" s="39" t="s">
        <v>22</v>
      </c>
      <c r="B72" s="13">
        <f t="shared" si="8"/>
        <v>30</v>
      </c>
      <c r="C72" s="59">
        <v>30</v>
      </c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30</v>
      </c>
    </row>
    <row r="73" spans="1:15" ht="15" customHeight="1" x14ac:dyDescent="0.25">
      <c r="A73" s="160" t="s">
        <v>370</v>
      </c>
      <c r="B73" s="13">
        <f t="shared" si="8"/>
        <v>20</v>
      </c>
      <c r="C73" s="59">
        <v>20</v>
      </c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20</v>
      </c>
    </row>
    <row r="74" spans="1:15" ht="15" customHeight="1" x14ac:dyDescent="0.25">
      <c r="A74" s="41" t="s">
        <v>110</v>
      </c>
      <c r="B74" s="13">
        <f t="shared" si="8"/>
        <v>25</v>
      </c>
      <c r="C74" s="59">
        <v>25</v>
      </c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25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174</v>
      </c>
      <c r="C77" s="63">
        <f t="shared" ref="C77:N77" si="19">C78+C79</f>
        <v>141</v>
      </c>
      <c r="D77" s="63">
        <f t="shared" si="19"/>
        <v>2</v>
      </c>
      <c r="E77" s="64">
        <f t="shared" si="19"/>
        <v>6</v>
      </c>
      <c r="F77" s="64">
        <f t="shared" si="19"/>
        <v>0</v>
      </c>
      <c r="G77" s="64">
        <f t="shared" si="19"/>
        <v>0</v>
      </c>
      <c r="H77" s="64">
        <f t="shared" si="19"/>
        <v>18</v>
      </c>
      <c r="I77" s="64">
        <f t="shared" si="19"/>
        <v>2</v>
      </c>
      <c r="J77" s="64">
        <f t="shared" si="19"/>
        <v>5</v>
      </c>
      <c r="K77" s="64">
        <f t="shared" si="19"/>
        <v>0</v>
      </c>
      <c r="L77" s="64">
        <f t="shared" si="19"/>
        <v>0</v>
      </c>
      <c r="M77" s="64">
        <f t="shared" si="19"/>
        <v>0</v>
      </c>
      <c r="N77" s="75">
        <f t="shared" si="19"/>
        <v>0</v>
      </c>
      <c r="O77" s="66">
        <f>SUM(C77:N77)</f>
        <v>174</v>
      </c>
    </row>
    <row r="78" spans="1:15" x14ac:dyDescent="0.25">
      <c r="A78" s="191" t="s">
        <v>166</v>
      </c>
      <c r="B78" s="67">
        <f t="shared" si="8"/>
        <v>137</v>
      </c>
      <c r="C78" s="68">
        <f>C80+C81+C82+C83+C84+C85+C86+C87+C88+C89+C90+C91+C92+C93+C94</f>
        <v>107</v>
      </c>
      <c r="D78" s="68">
        <f t="shared" ref="D78:N78" si="20">D80+D81+D82+D83+D84+D85+D86+D87+D88+D89+D90+D91+D92+D93+D94</f>
        <v>2</v>
      </c>
      <c r="E78" s="68">
        <f t="shared" si="20"/>
        <v>6</v>
      </c>
      <c r="F78" s="68">
        <f t="shared" si="20"/>
        <v>0</v>
      </c>
      <c r="G78" s="68">
        <f t="shared" si="20"/>
        <v>0</v>
      </c>
      <c r="H78" s="68">
        <f t="shared" si="20"/>
        <v>15</v>
      </c>
      <c r="I78" s="68">
        <f t="shared" si="20"/>
        <v>2</v>
      </c>
      <c r="J78" s="68">
        <f t="shared" si="20"/>
        <v>5</v>
      </c>
      <c r="K78" s="68">
        <f t="shared" si="20"/>
        <v>0</v>
      </c>
      <c r="L78" s="68">
        <f t="shared" si="20"/>
        <v>0</v>
      </c>
      <c r="M78" s="68">
        <f t="shared" si="20"/>
        <v>0</v>
      </c>
      <c r="N78" s="76">
        <f t="shared" si="20"/>
        <v>0</v>
      </c>
      <c r="O78" s="67">
        <f>SUM(C78:N78)</f>
        <v>137</v>
      </c>
    </row>
    <row r="79" spans="1:15" ht="15.75" thickBot="1" x14ac:dyDescent="0.3">
      <c r="A79" s="192" t="s">
        <v>167</v>
      </c>
      <c r="B79" s="71">
        <f t="shared" si="8"/>
        <v>37</v>
      </c>
      <c r="C79" s="72">
        <f>C95+C96+C97+C98</f>
        <v>34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3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37</v>
      </c>
    </row>
    <row r="80" spans="1:15" x14ac:dyDescent="0.25">
      <c r="A80" s="38" t="s">
        <v>142</v>
      </c>
      <c r="B80" s="8">
        <f t="shared" si="8"/>
        <v>10</v>
      </c>
      <c r="C80" s="58">
        <v>9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10</v>
      </c>
    </row>
    <row r="81" spans="1:15" x14ac:dyDescent="0.25">
      <c r="A81" s="39" t="s">
        <v>143</v>
      </c>
      <c r="B81" s="13">
        <f t="shared" si="8"/>
        <v>30</v>
      </c>
      <c r="C81" s="59">
        <v>27</v>
      </c>
      <c r="D81" s="30"/>
      <c r="E81" s="30"/>
      <c r="F81" s="30"/>
      <c r="G81" s="30"/>
      <c r="H81" s="30">
        <v>2</v>
      </c>
      <c r="I81" s="30">
        <v>1</v>
      </c>
      <c r="J81" s="30"/>
      <c r="K81" s="30"/>
      <c r="L81" s="30"/>
      <c r="M81" s="30"/>
      <c r="N81" s="31"/>
      <c r="O81" s="13">
        <f t="shared" ref="O81:O112" si="22">SUM(C81:N81)</f>
        <v>30</v>
      </c>
    </row>
    <row r="82" spans="1:15" x14ac:dyDescent="0.25">
      <c r="A82" s="39" t="s">
        <v>144</v>
      </c>
      <c r="B82" s="13">
        <f t="shared" si="8"/>
        <v>1</v>
      </c>
      <c r="C82" s="59">
        <v>1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2"/>
        <v>1</v>
      </c>
    </row>
    <row r="83" spans="1:15" x14ac:dyDescent="0.25">
      <c r="A83" s="39" t="s">
        <v>145</v>
      </c>
      <c r="B83" s="13">
        <f t="shared" si="8"/>
        <v>7</v>
      </c>
      <c r="C83" s="59">
        <v>5</v>
      </c>
      <c r="D83" s="57"/>
      <c r="E83" s="30">
        <v>1</v>
      </c>
      <c r="F83" s="30"/>
      <c r="G83" s="30"/>
      <c r="H83" s="30">
        <v>1</v>
      </c>
      <c r="I83" s="30"/>
      <c r="J83" s="30"/>
      <c r="K83" s="30"/>
      <c r="L83" s="30"/>
      <c r="M83" s="30"/>
      <c r="N83" s="31"/>
      <c r="O83" s="13">
        <f t="shared" si="22"/>
        <v>7</v>
      </c>
    </row>
    <row r="84" spans="1:15" x14ac:dyDescent="0.25">
      <c r="A84" s="39" t="s">
        <v>146</v>
      </c>
      <c r="B84" s="13">
        <f t="shared" si="8"/>
        <v>13</v>
      </c>
      <c r="C84" s="59">
        <v>10</v>
      </c>
      <c r="D84" s="40"/>
      <c r="E84" s="30">
        <v>1</v>
      </c>
      <c r="F84" s="30"/>
      <c r="G84" s="30"/>
      <c r="H84" s="30">
        <v>2</v>
      </c>
      <c r="I84" s="30"/>
      <c r="J84" s="30"/>
      <c r="K84" s="30"/>
      <c r="L84" s="30"/>
      <c r="M84" s="30"/>
      <c r="N84" s="31"/>
      <c r="O84" s="13">
        <f t="shared" si="22"/>
        <v>13</v>
      </c>
    </row>
    <row r="85" spans="1:15" x14ac:dyDescent="0.25">
      <c r="A85" s="39" t="s">
        <v>147</v>
      </c>
      <c r="B85" s="13">
        <f t="shared" si="8"/>
        <v>6</v>
      </c>
      <c r="C85" s="59">
        <v>3</v>
      </c>
      <c r="D85" s="40"/>
      <c r="E85" s="30">
        <v>1</v>
      </c>
      <c r="F85" s="30"/>
      <c r="G85" s="30"/>
      <c r="H85" s="30"/>
      <c r="I85" s="30">
        <v>1</v>
      </c>
      <c r="J85" s="30">
        <v>1</v>
      </c>
      <c r="K85" s="30"/>
      <c r="L85" s="30"/>
      <c r="M85" s="30"/>
      <c r="N85" s="31"/>
      <c r="O85" s="13">
        <f t="shared" si="22"/>
        <v>6</v>
      </c>
    </row>
    <row r="86" spans="1:15" x14ac:dyDescent="0.25">
      <c r="A86" s="39" t="s">
        <v>148</v>
      </c>
      <c r="B86" s="13">
        <f t="shared" si="8"/>
        <v>19</v>
      </c>
      <c r="C86" s="59">
        <v>18</v>
      </c>
      <c r="D86" s="40"/>
      <c r="E86" s="30"/>
      <c r="F86" s="30"/>
      <c r="G86" s="30"/>
      <c r="H86" s="30">
        <v>1</v>
      </c>
      <c r="I86" s="30"/>
      <c r="J86" s="30"/>
      <c r="K86" s="30"/>
      <c r="L86" s="30"/>
      <c r="M86" s="30"/>
      <c r="N86" s="31"/>
      <c r="O86" s="13">
        <f t="shared" si="22"/>
        <v>19</v>
      </c>
    </row>
    <row r="87" spans="1:15" x14ac:dyDescent="0.25">
      <c r="A87" s="39" t="s">
        <v>149</v>
      </c>
      <c r="B87" s="13">
        <f t="shared" si="8"/>
        <v>8</v>
      </c>
      <c r="C87" s="59">
        <v>6</v>
      </c>
      <c r="D87" s="40"/>
      <c r="E87" s="30"/>
      <c r="F87" s="30"/>
      <c r="G87" s="30"/>
      <c r="H87" s="30">
        <v>2</v>
      </c>
      <c r="I87" s="30"/>
      <c r="J87" s="30"/>
      <c r="K87" s="30"/>
      <c r="L87" s="30"/>
      <c r="M87" s="30"/>
      <c r="N87" s="31"/>
      <c r="O87" s="13">
        <f t="shared" si="22"/>
        <v>8</v>
      </c>
    </row>
    <row r="88" spans="1:15" x14ac:dyDescent="0.25">
      <c r="A88" s="39" t="s">
        <v>150</v>
      </c>
      <c r="B88" s="13">
        <f t="shared" si="8"/>
        <v>4</v>
      </c>
      <c r="C88" s="59">
        <v>2</v>
      </c>
      <c r="D88" s="40"/>
      <c r="E88" s="30">
        <v>1</v>
      </c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2"/>
        <v>4</v>
      </c>
    </row>
    <row r="89" spans="1:15" x14ac:dyDescent="0.25">
      <c r="A89" s="39" t="s">
        <v>151</v>
      </c>
      <c r="B89" s="13">
        <f t="shared" si="8"/>
        <v>2</v>
      </c>
      <c r="C89" s="59">
        <v>1</v>
      </c>
      <c r="D89" s="40"/>
      <c r="E89" s="30"/>
      <c r="F89" s="30"/>
      <c r="G89" s="30"/>
      <c r="H89" s="30"/>
      <c r="I89" s="30"/>
      <c r="J89" s="30">
        <v>1</v>
      </c>
      <c r="K89" s="30"/>
      <c r="L89" s="30"/>
      <c r="M89" s="30"/>
      <c r="N89" s="31"/>
      <c r="O89" s="13">
        <f t="shared" si="22"/>
        <v>2</v>
      </c>
    </row>
    <row r="90" spans="1:15" x14ac:dyDescent="0.25">
      <c r="A90" s="39" t="s">
        <v>152</v>
      </c>
      <c r="B90" s="13">
        <f t="shared" si="8"/>
        <v>9</v>
      </c>
      <c r="C90" s="59">
        <v>4</v>
      </c>
      <c r="D90" s="40">
        <v>1</v>
      </c>
      <c r="E90" s="30">
        <v>2</v>
      </c>
      <c r="F90" s="30"/>
      <c r="G90" s="30"/>
      <c r="H90" s="30">
        <v>1</v>
      </c>
      <c r="I90" s="30"/>
      <c r="J90" s="30">
        <v>1</v>
      </c>
      <c r="K90" s="30"/>
      <c r="L90" s="30"/>
      <c r="M90" s="30"/>
      <c r="N90" s="31"/>
      <c r="O90" s="13">
        <f t="shared" si="22"/>
        <v>9</v>
      </c>
    </row>
    <row r="91" spans="1:15" x14ac:dyDescent="0.25">
      <c r="A91" s="39" t="s">
        <v>153</v>
      </c>
      <c r="B91" s="13">
        <f t="shared" si="8"/>
        <v>4</v>
      </c>
      <c r="C91" s="59">
        <v>1</v>
      </c>
      <c r="D91" s="40">
        <v>1</v>
      </c>
      <c r="E91" s="30"/>
      <c r="F91" s="30"/>
      <c r="G91" s="30"/>
      <c r="H91" s="30">
        <v>1</v>
      </c>
      <c r="I91" s="30"/>
      <c r="J91" s="30">
        <v>1</v>
      </c>
      <c r="K91" s="30"/>
      <c r="L91" s="30"/>
      <c r="M91" s="30"/>
      <c r="N91" s="31"/>
      <c r="O91" s="13">
        <f t="shared" si="22"/>
        <v>4</v>
      </c>
    </row>
    <row r="92" spans="1:15" x14ac:dyDescent="0.25">
      <c r="A92" s="39" t="s">
        <v>154</v>
      </c>
      <c r="B92" s="13">
        <f t="shared" si="8"/>
        <v>2</v>
      </c>
      <c r="C92" s="59">
        <v>1</v>
      </c>
      <c r="D92" s="40"/>
      <c r="E92" s="30"/>
      <c r="F92" s="30"/>
      <c r="G92" s="30"/>
      <c r="H92" s="30"/>
      <c r="I92" s="30"/>
      <c r="J92" s="30">
        <v>1</v>
      </c>
      <c r="K92" s="30"/>
      <c r="L92" s="30"/>
      <c r="M92" s="30"/>
      <c r="N92" s="31"/>
      <c r="O92" s="13">
        <f t="shared" si="22"/>
        <v>2</v>
      </c>
    </row>
    <row r="93" spans="1:15" x14ac:dyDescent="0.25">
      <c r="A93" s="39" t="s">
        <v>155</v>
      </c>
      <c r="B93" s="13">
        <f t="shared" si="8"/>
        <v>7</v>
      </c>
      <c r="C93" s="59">
        <v>6</v>
      </c>
      <c r="D93" s="40"/>
      <c r="E93" s="30"/>
      <c r="F93" s="30"/>
      <c r="G93" s="30"/>
      <c r="H93" s="30">
        <v>1</v>
      </c>
      <c r="I93" s="30"/>
      <c r="J93" s="30"/>
      <c r="K93" s="30"/>
      <c r="L93" s="30"/>
      <c r="M93" s="30"/>
      <c r="N93" s="31"/>
      <c r="O93" s="13">
        <f t="shared" si="22"/>
        <v>7</v>
      </c>
    </row>
    <row r="94" spans="1:15" x14ac:dyDescent="0.25">
      <c r="A94" s="39" t="s">
        <v>156</v>
      </c>
      <c r="B94" s="13">
        <f t="shared" si="8"/>
        <v>15</v>
      </c>
      <c r="C94" s="59">
        <v>13</v>
      </c>
      <c r="D94" s="40"/>
      <c r="E94" s="30"/>
      <c r="F94" s="30"/>
      <c r="G94" s="30"/>
      <c r="H94" s="30">
        <v>2</v>
      </c>
      <c r="I94" s="30"/>
      <c r="J94" s="30"/>
      <c r="K94" s="30"/>
      <c r="L94" s="30"/>
      <c r="M94" s="30"/>
      <c r="N94" s="31"/>
      <c r="O94" s="13">
        <f t="shared" si="22"/>
        <v>15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12</v>
      </c>
      <c r="C96" s="59">
        <v>11</v>
      </c>
      <c r="D96" s="40"/>
      <c r="E96" s="30"/>
      <c r="F96" s="30"/>
      <c r="G96" s="30"/>
      <c r="H96" s="30">
        <v>1</v>
      </c>
      <c r="I96" s="30"/>
      <c r="J96" s="30"/>
      <c r="K96" s="30"/>
      <c r="L96" s="30"/>
      <c r="M96" s="30"/>
      <c r="N96" s="31"/>
      <c r="O96" s="13">
        <f t="shared" si="22"/>
        <v>12</v>
      </c>
    </row>
    <row r="97" spans="1:15" ht="15" customHeight="1" x14ac:dyDescent="0.25">
      <c r="A97" s="53" t="s">
        <v>170</v>
      </c>
      <c r="B97" s="13">
        <f t="shared" si="8"/>
        <v>0</v>
      </c>
      <c r="C97" s="61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6"/>
      <c r="O97" s="13">
        <f t="shared" si="22"/>
        <v>0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1612</v>
      </c>
      <c r="C100" s="63">
        <f t="shared" ref="C100:N100" si="23">C101+C102</f>
        <v>1459</v>
      </c>
      <c r="D100" s="63">
        <f t="shared" si="23"/>
        <v>3</v>
      </c>
      <c r="E100" s="64">
        <f t="shared" si="23"/>
        <v>24</v>
      </c>
      <c r="F100" s="64">
        <f t="shared" si="23"/>
        <v>0</v>
      </c>
      <c r="G100" s="64">
        <f t="shared" si="23"/>
        <v>0</v>
      </c>
      <c r="H100" s="64">
        <f t="shared" si="23"/>
        <v>124</v>
      </c>
      <c r="I100" s="64">
        <f t="shared" si="23"/>
        <v>2</v>
      </c>
      <c r="J100" s="64">
        <f t="shared" si="23"/>
        <v>0</v>
      </c>
      <c r="K100" s="64">
        <f t="shared" si="23"/>
        <v>0</v>
      </c>
      <c r="L100" s="64">
        <f t="shared" si="23"/>
        <v>0</v>
      </c>
      <c r="M100" s="64">
        <f t="shared" si="23"/>
        <v>0</v>
      </c>
      <c r="N100" s="65">
        <f t="shared" si="23"/>
        <v>0</v>
      </c>
      <c r="O100" s="66">
        <f t="shared" si="22"/>
        <v>1612</v>
      </c>
    </row>
    <row r="101" spans="1:15" x14ac:dyDescent="0.25">
      <c r="A101" s="191" t="s">
        <v>168</v>
      </c>
      <c r="B101" s="67">
        <f t="shared" si="8"/>
        <v>1066</v>
      </c>
      <c r="C101" s="68">
        <f t="shared" ref="C101:N101" si="24">C103+C104+C105+C106+C107+C108+C109+C110+C111+C112+C113</f>
        <v>999</v>
      </c>
      <c r="D101" s="68">
        <f t="shared" si="24"/>
        <v>3</v>
      </c>
      <c r="E101" s="69">
        <f t="shared" si="24"/>
        <v>24</v>
      </c>
      <c r="F101" s="69">
        <f t="shared" si="24"/>
        <v>0</v>
      </c>
      <c r="G101" s="69">
        <f t="shared" si="24"/>
        <v>0</v>
      </c>
      <c r="H101" s="69">
        <f t="shared" si="24"/>
        <v>38</v>
      </c>
      <c r="I101" s="69">
        <f t="shared" si="24"/>
        <v>2</v>
      </c>
      <c r="J101" s="69">
        <f t="shared" si="24"/>
        <v>0</v>
      </c>
      <c r="K101" s="69">
        <f t="shared" si="24"/>
        <v>0</v>
      </c>
      <c r="L101" s="69">
        <f t="shared" si="24"/>
        <v>0</v>
      </c>
      <c r="M101" s="69">
        <f t="shared" si="24"/>
        <v>0</v>
      </c>
      <c r="N101" s="70">
        <f t="shared" si="24"/>
        <v>0</v>
      </c>
      <c r="O101" s="67">
        <f t="shared" si="22"/>
        <v>1066</v>
      </c>
    </row>
    <row r="102" spans="1:15" ht="15.75" thickBot="1" x14ac:dyDescent="0.3">
      <c r="A102" s="192" t="s">
        <v>167</v>
      </c>
      <c r="B102" s="71">
        <f t="shared" si="8"/>
        <v>546</v>
      </c>
      <c r="C102" s="72">
        <f t="shared" ref="C102:N102" si="25">C114+C115+C116+C117+C118+C119+C120+C121+C122+C123+C124+C125+C126+C127+C128+C129+C130</f>
        <v>460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86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546</v>
      </c>
    </row>
    <row r="103" spans="1:15" x14ac:dyDescent="0.25">
      <c r="A103" s="38" t="s">
        <v>30</v>
      </c>
      <c r="B103" s="8">
        <f t="shared" si="8"/>
        <v>670</v>
      </c>
      <c r="C103" s="58">
        <v>641</v>
      </c>
      <c r="D103" s="35">
        <v>2</v>
      </c>
      <c r="E103" s="28">
        <v>8</v>
      </c>
      <c r="F103" s="28"/>
      <c r="G103" s="28"/>
      <c r="H103" s="28">
        <v>18</v>
      </c>
      <c r="I103" s="28">
        <v>1</v>
      </c>
      <c r="J103" s="28"/>
      <c r="K103" s="28"/>
      <c r="L103" s="28"/>
      <c r="M103" s="28"/>
      <c r="N103" s="29"/>
      <c r="O103" s="8">
        <f t="shared" si="22"/>
        <v>670</v>
      </c>
    </row>
    <row r="104" spans="1:15" x14ac:dyDescent="0.25">
      <c r="A104" s="39" t="s">
        <v>31</v>
      </c>
      <c r="B104" s="13">
        <f t="shared" si="8"/>
        <v>40</v>
      </c>
      <c r="C104" s="59">
        <v>33</v>
      </c>
      <c r="D104" s="40">
        <v>1</v>
      </c>
      <c r="E104" s="30">
        <v>2</v>
      </c>
      <c r="F104" s="30"/>
      <c r="G104" s="30"/>
      <c r="H104" s="30">
        <v>3</v>
      </c>
      <c r="I104" s="30">
        <v>1</v>
      </c>
      <c r="J104" s="30"/>
      <c r="K104" s="30"/>
      <c r="L104" s="30"/>
      <c r="M104" s="30"/>
      <c r="N104" s="31"/>
      <c r="O104" s="13">
        <f t="shared" si="22"/>
        <v>40</v>
      </c>
    </row>
    <row r="105" spans="1:15" x14ac:dyDescent="0.25">
      <c r="A105" s="39" t="s">
        <v>157</v>
      </c>
      <c r="B105" s="13">
        <f t="shared" si="8"/>
        <v>200</v>
      </c>
      <c r="C105" s="59">
        <v>188</v>
      </c>
      <c r="D105" s="40"/>
      <c r="E105" s="30">
        <v>7</v>
      </c>
      <c r="F105" s="30"/>
      <c r="G105" s="30"/>
      <c r="H105" s="30">
        <v>5</v>
      </c>
      <c r="I105" s="30"/>
      <c r="J105" s="30"/>
      <c r="K105" s="30"/>
      <c r="L105" s="30"/>
      <c r="M105" s="30"/>
      <c r="N105" s="31"/>
      <c r="O105" s="13">
        <f t="shared" si="22"/>
        <v>200</v>
      </c>
    </row>
    <row r="106" spans="1:15" x14ac:dyDescent="0.25">
      <c r="A106" s="39" t="s">
        <v>158</v>
      </c>
      <c r="B106" s="13">
        <f t="shared" si="8"/>
        <v>15</v>
      </c>
      <c r="C106" s="59">
        <v>13</v>
      </c>
      <c r="D106" s="40"/>
      <c r="E106" s="30"/>
      <c r="F106" s="30"/>
      <c r="G106" s="30"/>
      <c r="H106" s="30">
        <v>2</v>
      </c>
      <c r="I106" s="30"/>
      <c r="J106" s="30"/>
      <c r="K106" s="30"/>
      <c r="L106" s="30"/>
      <c r="M106" s="30"/>
      <c r="N106" s="31"/>
      <c r="O106" s="13">
        <f t="shared" si="22"/>
        <v>15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15</v>
      </c>
      <c r="C108" s="59">
        <v>9</v>
      </c>
      <c r="D108" s="40"/>
      <c r="E108" s="30">
        <v>5</v>
      </c>
      <c r="F108" s="30"/>
      <c r="G108" s="30"/>
      <c r="H108" s="30">
        <v>1</v>
      </c>
      <c r="I108" s="30"/>
      <c r="J108" s="30"/>
      <c r="K108" s="30"/>
      <c r="L108" s="30"/>
      <c r="M108" s="30"/>
      <c r="N108" s="31"/>
      <c r="O108" s="13">
        <f t="shared" si="22"/>
        <v>15</v>
      </c>
    </row>
    <row r="109" spans="1:15" x14ac:dyDescent="0.25">
      <c r="A109" s="39" t="s">
        <v>172</v>
      </c>
      <c r="B109" s="13">
        <f t="shared" si="26"/>
        <v>60</v>
      </c>
      <c r="C109" s="59">
        <v>55</v>
      </c>
      <c r="D109" s="40"/>
      <c r="E109" s="30"/>
      <c r="F109" s="30"/>
      <c r="G109" s="30"/>
      <c r="H109" s="30">
        <v>5</v>
      </c>
      <c r="I109" s="30"/>
      <c r="J109" s="30"/>
      <c r="K109" s="30"/>
      <c r="L109" s="30"/>
      <c r="M109" s="30"/>
      <c r="N109" s="31"/>
      <c r="O109" s="13">
        <f t="shared" si="22"/>
        <v>60</v>
      </c>
    </row>
    <row r="110" spans="1:15" x14ac:dyDescent="0.25">
      <c r="A110" s="39" t="s">
        <v>161</v>
      </c>
      <c r="B110" s="13">
        <f t="shared" si="26"/>
        <v>20</v>
      </c>
      <c r="C110" s="59">
        <v>17</v>
      </c>
      <c r="D110" s="40"/>
      <c r="E110" s="30">
        <v>2</v>
      </c>
      <c r="F110" s="30"/>
      <c r="G110" s="30"/>
      <c r="H110" s="30">
        <v>1</v>
      </c>
      <c r="I110" s="30"/>
      <c r="J110" s="30"/>
      <c r="K110" s="30"/>
      <c r="L110" s="30"/>
      <c r="M110" s="30"/>
      <c r="N110" s="31"/>
      <c r="O110" s="13">
        <f t="shared" si="22"/>
        <v>20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46</v>
      </c>
      <c r="C112" s="59">
        <v>43</v>
      </c>
      <c r="D112" s="40"/>
      <c r="E112" s="30"/>
      <c r="F112" s="30"/>
      <c r="G112" s="30"/>
      <c r="H112" s="30">
        <v>3</v>
      </c>
      <c r="I112" s="30"/>
      <c r="J112" s="30"/>
      <c r="K112" s="30"/>
      <c r="L112" s="30"/>
      <c r="M112" s="30"/>
      <c r="N112" s="31"/>
      <c r="O112" s="13">
        <f t="shared" si="22"/>
        <v>46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366</v>
      </c>
      <c r="C114" s="59">
        <v>300</v>
      </c>
      <c r="D114" s="40"/>
      <c r="E114" s="30"/>
      <c r="F114" s="30"/>
      <c r="G114" s="30"/>
      <c r="H114" s="30">
        <v>66</v>
      </c>
      <c r="I114" s="30"/>
      <c r="J114" s="30"/>
      <c r="K114" s="30"/>
      <c r="L114" s="30"/>
      <c r="M114" s="30"/>
      <c r="N114" s="31"/>
      <c r="O114" s="13">
        <f t="shared" si="27"/>
        <v>366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15</v>
      </c>
      <c r="C116" s="59">
        <v>13</v>
      </c>
      <c r="D116" s="40"/>
      <c r="E116" s="30"/>
      <c r="F116" s="30"/>
      <c r="G116" s="30"/>
      <c r="H116" s="30">
        <v>2</v>
      </c>
      <c r="I116" s="30"/>
      <c r="J116" s="30"/>
      <c r="K116" s="30"/>
      <c r="L116" s="30"/>
      <c r="M116" s="30"/>
      <c r="N116" s="31"/>
      <c r="O116" s="13">
        <f t="shared" si="27"/>
        <v>15</v>
      </c>
    </row>
    <row r="117" spans="1:15" x14ac:dyDescent="0.25">
      <c r="A117" s="39" t="s">
        <v>36</v>
      </c>
      <c r="B117" s="13">
        <f t="shared" si="26"/>
        <v>15</v>
      </c>
      <c r="C117" s="59">
        <v>13</v>
      </c>
      <c r="D117" s="40"/>
      <c r="E117" s="30"/>
      <c r="F117" s="30"/>
      <c r="G117" s="30"/>
      <c r="H117" s="30">
        <v>2</v>
      </c>
      <c r="I117" s="30"/>
      <c r="J117" s="30"/>
      <c r="K117" s="30"/>
      <c r="L117" s="30"/>
      <c r="M117" s="30"/>
      <c r="N117" s="31"/>
      <c r="O117" s="13">
        <f t="shared" si="27"/>
        <v>15</v>
      </c>
    </row>
    <row r="118" spans="1:15" x14ac:dyDescent="0.25">
      <c r="A118" s="39" t="s">
        <v>37</v>
      </c>
      <c r="B118" s="13">
        <f t="shared" si="26"/>
        <v>15</v>
      </c>
      <c r="C118" s="59">
        <v>13</v>
      </c>
      <c r="D118" s="40"/>
      <c r="E118" s="30"/>
      <c r="F118" s="30"/>
      <c r="G118" s="30"/>
      <c r="H118" s="30">
        <v>2</v>
      </c>
      <c r="I118" s="30"/>
      <c r="J118" s="30"/>
      <c r="K118" s="30"/>
      <c r="L118" s="30"/>
      <c r="M118" s="30"/>
      <c r="N118" s="31"/>
      <c r="O118" s="13">
        <f t="shared" si="27"/>
        <v>15</v>
      </c>
    </row>
    <row r="119" spans="1:15" x14ac:dyDescent="0.25">
      <c r="A119" s="39" t="s">
        <v>38</v>
      </c>
      <c r="B119" s="13">
        <f t="shared" si="26"/>
        <v>20</v>
      </c>
      <c r="C119" s="59">
        <v>18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20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15</v>
      </c>
      <c r="C121" s="59">
        <v>14</v>
      </c>
      <c r="D121" s="40"/>
      <c r="E121" s="30"/>
      <c r="F121" s="30"/>
      <c r="G121" s="30"/>
      <c r="H121" s="30">
        <v>1</v>
      </c>
      <c r="I121" s="30"/>
      <c r="J121" s="30"/>
      <c r="K121" s="30"/>
      <c r="L121" s="30"/>
      <c r="M121" s="30"/>
      <c r="N121" s="31"/>
      <c r="O121" s="13">
        <f t="shared" si="27"/>
        <v>15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50</v>
      </c>
      <c r="C124" s="59">
        <v>45</v>
      </c>
      <c r="D124" s="40"/>
      <c r="E124" s="30"/>
      <c r="F124" s="30"/>
      <c r="G124" s="30"/>
      <c r="H124" s="30">
        <v>5</v>
      </c>
      <c r="I124" s="30"/>
      <c r="J124" s="30"/>
      <c r="K124" s="30"/>
      <c r="L124" s="30"/>
      <c r="M124" s="30"/>
      <c r="N124" s="31"/>
      <c r="O124" s="13">
        <f t="shared" si="27"/>
        <v>50</v>
      </c>
    </row>
    <row r="125" spans="1:15" x14ac:dyDescent="0.25">
      <c r="A125" s="39" t="s">
        <v>44</v>
      </c>
      <c r="B125" s="13">
        <f t="shared" si="26"/>
        <v>20</v>
      </c>
      <c r="C125" s="59">
        <v>18</v>
      </c>
      <c r="D125" s="40"/>
      <c r="E125" s="30"/>
      <c r="F125" s="30"/>
      <c r="G125" s="30"/>
      <c r="H125" s="30">
        <v>2</v>
      </c>
      <c r="I125" s="30"/>
      <c r="J125" s="30"/>
      <c r="K125" s="30"/>
      <c r="L125" s="30"/>
      <c r="M125" s="30"/>
      <c r="N125" s="31"/>
      <c r="O125" s="13">
        <f t="shared" si="27"/>
        <v>20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15</v>
      </c>
      <c r="C127" s="59">
        <v>13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15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15</v>
      </c>
      <c r="C129" s="59">
        <v>13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15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598</v>
      </c>
      <c r="C131" s="63">
        <f t="shared" ref="C131:N131" si="28">C132+C133</f>
        <v>561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32</v>
      </c>
      <c r="I131" s="64">
        <f t="shared" si="28"/>
        <v>0</v>
      </c>
      <c r="J131" s="64">
        <f t="shared" si="28"/>
        <v>5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598</v>
      </c>
    </row>
    <row r="132" spans="1:15" x14ac:dyDescent="0.25">
      <c r="A132" s="191" t="s">
        <v>166</v>
      </c>
      <c r="B132" s="67">
        <f t="shared" si="26"/>
        <v>365</v>
      </c>
      <c r="C132" s="68">
        <f t="shared" ref="C132:N132" si="29">C134+C135+C136+C137+C138+C139+C140+C141+C142+C143+C144+C145+C146+C147+C148+C149+C150+C151+C152+C153+C154+C155+C156</f>
        <v>344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16</v>
      </c>
      <c r="I132" s="69">
        <f t="shared" si="29"/>
        <v>0</v>
      </c>
      <c r="J132" s="69">
        <f t="shared" si="29"/>
        <v>5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365</v>
      </c>
    </row>
    <row r="133" spans="1:15" ht="15.75" thickBot="1" x14ac:dyDescent="0.3">
      <c r="A133" s="192" t="s">
        <v>169</v>
      </c>
      <c r="B133" s="71">
        <f t="shared" si="26"/>
        <v>233</v>
      </c>
      <c r="C133" s="72">
        <f t="shared" ref="C133:N133" si="30">C157+C158+C159+C160+C161+C162+C163+C164+C165</f>
        <v>217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16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233</v>
      </c>
    </row>
    <row r="134" spans="1:15" x14ac:dyDescent="0.25">
      <c r="A134" s="38" t="s">
        <v>51</v>
      </c>
      <c r="B134" s="8">
        <f t="shared" si="26"/>
        <v>25</v>
      </c>
      <c r="C134" s="58">
        <v>23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/>
      <c r="N134" s="29"/>
      <c r="O134" s="8">
        <f t="shared" si="27"/>
        <v>25</v>
      </c>
    </row>
    <row r="135" spans="1:15" x14ac:dyDescent="0.25">
      <c r="A135" s="39" t="s">
        <v>52</v>
      </c>
      <c r="B135" s="13">
        <f t="shared" si="26"/>
        <v>25</v>
      </c>
      <c r="C135" s="59">
        <v>24</v>
      </c>
      <c r="D135" s="40"/>
      <c r="E135" s="30"/>
      <c r="F135" s="30"/>
      <c r="G135" s="30"/>
      <c r="H135" s="30">
        <v>1</v>
      </c>
      <c r="I135" s="30"/>
      <c r="J135" s="30"/>
      <c r="K135" s="30"/>
      <c r="L135" s="30"/>
      <c r="M135" s="30"/>
      <c r="N135" s="31"/>
      <c r="O135" s="13">
        <f t="shared" si="27"/>
        <v>25</v>
      </c>
    </row>
    <row r="136" spans="1:15" x14ac:dyDescent="0.25">
      <c r="A136" s="39" t="s">
        <v>53</v>
      </c>
      <c r="B136" s="13">
        <f t="shared" si="26"/>
        <v>20</v>
      </c>
      <c r="C136" s="59">
        <v>19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20</v>
      </c>
    </row>
    <row r="137" spans="1:15" x14ac:dyDescent="0.25">
      <c r="A137" s="39" t="s">
        <v>54</v>
      </c>
      <c r="B137" s="13">
        <f t="shared" si="26"/>
        <v>40</v>
      </c>
      <c r="C137" s="59">
        <v>39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40</v>
      </c>
    </row>
    <row r="138" spans="1:15" x14ac:dyDescent="0.25">
      <c r="A138" s="39" t="s">
        <v>55</v>
      </c>
      <c r="B138" s="13">
        <f t="shared" si="26"/>
        <v>25</v>
      </c>
      <c r="C138" s="59">
        <v>24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25</v>
      </c>
    </row>
    <row r="139" spans="1:15" x14ac:dyDescent="0.25">
      <c r="A139" s="39" t="s">
        <v>56</v>
      </c>
      <c r="B139" s="13">
        <f t="shared" si="26"/>
        <v>20</v>
      </c>
      <c r="C139" s="59">
        <v>19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20</v>
      </c>
    </row>
    <row r="140" spans="1:15" x14ac:dyDescent="0.25">
      <c r="A140" s="39" t="s">
        <v>57</v>
      </c>
      <c r="B140" s="13">
        <f t="shared" ref="B140:B171" si="31">SUM(C140:N140)</f>
        <v>15</v>
      </c>
      <c r="C140" s="59">
        <v>14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15</v>
      </c>
    </row>
    <row r="141" spans="1:15" x14ac:dyDescent="0.25">
      <c r="A141" s="39" t="s">
        <v>58</v>
      </c>
      <c r="B141" s="13">
        <f t="shared" si="31"/>
        <v>0</v>
      </c>
      <c r="C141" s="59"/>
      <c r="D141" s="40"/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13">
        <f t="shared" si="27"/>
        <v>0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0</v>
      </c>
      <c r="C143" s="59"/>
      <c r="D143" s="40"/>
      <c r="E143" s="30"/>
      <c r="F143" s="30"/>
      <c r="G143" s="30"/>
      <c r="H143" s="30"/>
      <c r="I143" s="30"/>
      <c r="J143" s="30"/>
      <c r="K143" s="30"/>
      <c r="L143" s="30"/>
      <c r="M143" s="30"/>
      <c r="N143" s="31"/>
      <c r="O143" s="13">
        <f t="shared" si="27"/>
        <v>0</v>
      </c>
    </row>
    <row r="144" spans="1:15" x14ac:dyDescent="0.25">
      <c r="A144" s="39" t="s">
        <v>61</v>
      </c>
      <c r="B144" s="13">
        <f t="shared" si="31"/>
        <v>0</v>
      </c>
      <c r="C144" s="59"/>
      <c r="D144" s="40"/>
      <c r="E144" s="30"/>
      <c r="F144" s="30"/>
      <c r="G144" s="30"/>
      <c r="H144" s="30"/>
      <c r="I144" s="30"/>
      <c r="J144" s="30"/>
      <c r="K144" s="30"/>
      <c r="L144" s="30"/>
      <c r="M144" s="30"/>
      <c r="N144" s="31"/>
      <c r="O144" s="13">
        <f t="shared" si="27"/>
        <v>0</v>
      </c>
    </row>
    <row r="145" spans="1:15" x14ac:dyDescent="0.25">
      <c r="A145" s="39" t="s">
        <v>62</v>
      </c>
      <c r="B145" s="13">
        <f t="shared" si="31"/>
        <v>0</v>
      </c>
      <c r="C145" s="59"/>
      <c r="D145" s="40"/>
      <c r="E145" s="30"/>
      <c r="F145" s="30"/>
      <c r="G145" s="30"/>
      <c r="H145" s="30"/>
      <c r="I145" s="30"/>
      <c r="J145" s="30"/>
      <c r="K145" s="30"/>
      <c r="L145" s="30"/>
      <c r="M145" s="30"/>
      <c r="N145" s="31"/>
      <c r="O145" s="13">
        <f t="shared" si="27"/>
        <v>0</v>
      </c>
    </row>
    <row r="146" spans="1:15" x14ac:dyDescent="0.25">
      <c r="A146" s="39" t="s">
        <v>63</v>
      </c>
      <c r="B146" s="13">
        <f t="shared" si="31"/>
        <v>0</v>
      </c>
      <c r="C146" s="59"/>
      <c r="D146" s="40"/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13">
        <f t="shared" si="27"/>
        <v>0</v>
      </c>
    </row>
    <row r="147" spans="1:15" x14ac:dyDescent="0.25">
      <c r="A147" s="39" t="s">
        <v>64</v>
      </c>
      <c r="B147" s="13">
        <f t="shared" si="31"/>
        <v>20</v>
      </c>
      <c r="C147" s="205">
        <v>19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27"/>
        <v>20</v>
      </c>
    </row>
    <row r="148" spans="1:15" x14ac:dyDescent="0.25">
      <c r="A148" s="39" t="s">
        <v>65</v>
      </c>
      <c r="B148" s="13">
        <f t="shared" si="31"/>
        <v>25</v>
      </c>
      <c r="C148" s="59">
        <v>23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25</v>
      </c>
    </row>
    <row r="149" spans="1:15" x14ac:dyDescent="0.25">
      <c r="A149" s="39" t="s">
        <v>66</v>
      </c>
      <c r="B149" s="13">
        <f t="shared" si="31"/>
        <v>20</v>
      </c>
      <c r="C149" s="59">
        <v>18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20</v>
      </c>
    </row>
    <row r="150" spans="1:15" x14ac:dyDescent="0.25">
      <c r="A150" s="39" t="s">
        <v>67</v>
      </c>
      <c r="B150" s="13">
        <f t="shared" si="31"/>
        <v>15</v>
      </c>
      <c r="C150" s="59">
        <v>14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15</v>
      </c>
    </row>
    <row r="151" spans="1:15" x14ac:dyDescent="0.25">
      <c r="A151" s="39" t="s">
        <v>171</v>
      </c>
      <c r="B151" s="13">
        <f t="shared" si="31"/>
        <v>15</v>
      </c>
      <c r="C151" s="59">
        <v>14</v>
      </c>
      <c r="D151" s="40"/>
      <c r="E151" s="30"/>
      <c r="F151" s="30"/>
      <c r="G151" s="30"/>
      <c r="H151" s="30">
        <v>1</v>
      </c>
      <c r="I151" s="30"/>
      <c r="J151" s="30"/>
      <c r="K151" s="30"/>
      <c r="L151" s="30"/>
      <c r="M151" s="30"/>
      <c r="N151" s="31"/>
      <c r="O151" s="13">
        <f t="shared" si="27"/>
        <v>15</v>
      </c>
    </row>
    <row r="152" spans="1:15" x14ac:dyDescent="0.25">
      <c r="A152" s="39" t="s">
        <v>68</v>
      </c>
      <c r="B152" s="13">
        <f t="shared" si="31"/>
        <v>20</v>
      </c>
      <c r="C152" s="59">
        <v>18</v>
      </c>
      <c r="D152" s="40"/>
      <c r="E152" s="30"/>
      <c r="F152" s="30"/>
      <c r="G152" s="30"/>
      <c r="H152" s="30">
        <v>1</v>
      </c>
      <c r="I152" s="30"/>
      <c r="J152" s="30">
        <v>1</v>
      </c>
      <c r="K152" s="30"/>
      <c r="L152" s="30"/>
      <c r="M152" s="30"/>
      <c r="N152" s="31"/>
      <c r="O152" s="13">
        <f t="shared" si="27"/>
        <v>20</v>
      </c>
    </row>
    <row r="153" spans="1:15" x14ac:dyDescent="0.25">
      <c r="A153" s="39" t="s">
        <v>69</v>
      </c>
      <c r="B153" s="13">
        <f t="shared" si="31"/>
        <v>20</v>
      </c>
      <c r="C153" s="59">
        <v>18</v>
      </c>
      <c r="D153" s="40"/>
      <c r="E153" s="30"/>
      <c r="F153" s="30"/>
      <c r="G153" s="30"/>
      <c r="H153" s="30">
        <v>1</v>
      </c>
      <c r="I153" s="30"/>
      <c r="J153" s="30">
        <v>1</v>
      </c>
      <c r="K153" s="30"/>
      <c r="L153" s="30"/>
      <c r="M153" s="30"/>
      <c r="N153" s="31"/>
      <c r="O153" s="13">
        <f t="shared" si="27"/>
        <v>20</v>
      </c>
    </row>
    <row r="154" spans="1:15" x14ac:dyDescent="0.25">
      <c r="A154" s="39" t="s">
        <v>70</v>
      </c>
      <c r="B154" s="13">
        <f t="shared" si="31"/>
        <v>40</v>
      </c>
      <c r="C154" s="59">
        <v>39</v>
      </c>
      <c r="D154" s="40"/>
      <c r="E154" s="30"/>
      <c r="F154" s="30"/>
      <c r="G154" s="30"/>
      <c r="H154" s="30">
        <v>1</v>
      </c>
      <c r="I154" s="30"/>
      <c r="J154" s="30"/>
      <c r="K154" s="30"/>
      <c r="L154" s="30"/>
      <c r="M154" s="30"/>
      <c r="N154" s="31"/>
      <c r="O154" s="13">
        <f t="shared" si="27"/>
        <v>40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20</v>
      </c>
      <c r="C156" s="59">
        <v>19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20</v>
      </c>
    </row>
    <row r="157" spans="1:15" x14ac:dyDescent="0.25">
      <c r="A157" s="39" t="s">
        <v>73</v>
      </c>
      <c r="B157" s="13">
        <f t="shared" si="31"/>
        <v>42</v>
      </c>
      <c r="C157" s="59">
        <v>40</v>
      </c>
      <c r="D157" s="40"/>
      <c r="E157" s="30"/>
      <c r="F157" s="30"/>
      <c r="G157" s="30"/>
      <c r="H157" s="30">
        <v>2</v>
      </c>
      <c r="I157" s="30"/>
      <c r="J157" s="30"/>
      <c r="K157" s="30"/>
      <c r="L157" s="30"/>
      <c r="M157" s="30"/>
      <c r="N157" s="31"/>
      <c r="O157" s="13">
        <f t="shared" si="27"/>
        <v>42</v>
      </c>
    </row>
    <row r="158" spans="1:15" x14ac:dyDescent="0.25">
      <c r="A158" s="39" t="s">
        <v>74</v>
      </c>
      <c r="B158" s="13">
        <f t="shared" si="31"/>
        <v>31</v>
      </c>
      <c r="C158" s="59">
        <v>29</v>
      </c>
      <c r="D158" s="40"/>
      <c r="E158" s="30"/>
      <c r="F158" s="30"/>
      <c r="G158" s="30"/>
      <c r="H158" s="30">
        <v>2</v>
      </c>
      <c r="I158" s="30"/>
      <c r="J158" s="30"/>
      <c r="K158" s="30"/>
      <c r="L158" s="30"/>
      <c r="M158" s="30"/>
      <c r="N158" s="31"/>
      <c r="O158" s="13">
        <f t="shared" si="27"/>
        <v>31</v>
      </c>
    </row>
    <row r="159" spans="1:15" x14ac:dyDescent="0.25">
      <c r="A159" s="39" t="s">
        <v>75</v>
      </c>
      <c r="B159" s="13">
        <f t="shared" si="31"/>
        <v>26</v>
      </c>
      <c r="C159" s="59">
        <v>23</v>
      </c>
      <c r="D159" s="40"/>
      <c r="E159" s="30"/>
      <c r="F159" s="30"/>
      <c r="G159" s="30"/>
      <c r="H159" s="30">
        <v>3</v>
      </c>
      <c r="I159" s="30"/>
      <c r="J159" s="30"/>
      <c r="K159" s="30"/>
      <c r="L159" s="30"/>
      <c r="M159" s="30"/>
      <c r="N159" s="31"/>
      <c r="O159" s="13">
        <f t="shared" si="27"/>
        <v>26</v>
      </c>
    </row>
    <row r="160" spans="1:15" x14ac:dyDescent="0.25">
      <c r="A160" s="39" t="s">
        <v>76</v>
      </c>
      <c r="B160" s="13">
        <f t="shared" si="31"/>
        <v>20</v>
      </c>
      <c r="C160" s="59">
        <v>18</v>
      </c>
      <c r="D160" s="40"/>
      <c r="E160" s="30"/>
      <c r="F160" s="30"/>
      <c r="G160" s="30"/>
      <c r="H160" s="30">
        <v>2</v>
      </c>
      <c r="I160" s="30"/>
      <c r="J160" s="30"/>
      <c r="K160" s="30"/>
      <c r="L160" s="30"/>
      <c r="M160" s="30"/>
      <c r="N160" s="31"/>
      <c r="O160" s="13">
        <f t="shared" si="27"/>
        <v>20</v>
      </c>
    </row>
    <row r="161" spans="1:15" x14ac:dyDescent="0.25">
      <c r="A161" s="39" t="s">
        <v>77</v>
      </c>
      <c r="B161" s="13">
        <f t="shared" si="31"/>
        <v>10</v>
      </c>
      <c r="C161" s="59">
        <v>9</v>
      </c>
      <c r="D161" s="40"/>
      <c r="E161" s="30"/>
      <c r="F161" s="30"/>
      <c r="G161" s="30"/>
      <c r="H161" s="30">
        <v>1</v>
      </c>
      <c r="I161" s="30"/>
      <c r="J161" s="30"/>
      <c r="K161" s="30"/>
      <c r="L161" s="30"/>
      <c r="M161" s="30"/>
      <c r="N161" s="31"/>
      <c r="O161" s="13">
        <f t="shared" si="27"/>
        <v>10</v>
      </c>
    </row>
    <row r="162" spans="1:15" ht="15.75" customHeight="1" x14ac:dyDescent="0.25">
      <c r="A162" s="45" t="s">
        <v>78</v>
      </c>
      <c r="B162" s="13">
        <f t="shared" si="31"/>
        <v>42</v>
      </c>
      <c r="C162" s="59">
        <v>40</v>
      </c>
      <c r="D162" s="40"/>
      <c r="E162" s="30"/>
      <c r="F162" s="30"/>
      <c r="G162" s="30"/>
      <c r="H162" s="30">
        <v>2</v>
      </c>
      <c r="I162" s="30"/>
      <c r="J162" s="30"/>
      <c r="K162" s="30"/>
      <c r="L162" s="30"/>
      <c r="M162" s="30"/>
      <c r="N162" s="31"/>
      <c r="O162" s="13">
        <f t="shared" si="27"/>
        <v>42</v>
      </c>
    </row>
    <row r="163" spans="1:15" x14ac:dyDescent="0.25">
      <c r="A163" s="45" t="s">
        <v>79</v>
      </c>
      <c r="B163" s="13">
        <f t="shared" si="31"/>
        <v>40</v>
      </c>
      <c r="C163" s="59">
        <v>38</v>
      </c>
      <c r="D163" s="40"/>
      <c r="E163" s="30"/>
      <c r="F163" s="30"/>
      <c r="G163" s="30"/>
      <c r="H163" s="30">
        <v>2</v>
      </c>
      <c r="I163" s="30"/>
      <c r="J163" s="30"/>
      <c r="K163" s="30"/>
      <c r="L163" s="30"/>
      <c r="M163" s="30"/>
      <c r="N163" s="31"/>
      <c r="O163" s="13">
        <f t="shared" si="27"/>
        <v>40</v>
      </c>
    </row>
    <row r="164" spans="1:15" x14ac:dyDescent="0.25">
      <c r="A164" s="45" t="s">
        <v>80</v>
      </c>
      <c r="B164" s="13">
        <f t="shared" si="31"/>
        <v>22</v>
      </c>
      <c r="C164" s="59">
        <v>20</v>
      </c>
      <c r="D164" s="40"/>
      <c r="E164" s="30"/>
      <c r="F164" s="30"/>
      <c r="G164" s="30"/>
      <c r="H164" s="30">
        <v>2</v>
      </c>
      <c r="I164" s="30"/>
      <c r="J164" s="30"/>
      <c r="K164" s="30"/>
      <c r="L164" s="30"/>
      <c r="M164" s="30"/>
      <c r="N164" s="31"/>
      <c r="O164" s="13">
        <f t="shared" si="27"/>
        <v>22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17</v>
      </c>
      <c r="C166" s="63">
        <f t="shared" ref="C166:N166" si="32">C167+C168+C169+C170+C171+C172</f>
        <v>17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17</v>
      </c>
    </row>
    <row r="167" spans="1:15" x14ac:dyDescent="0.25">
      <c r="A167" s="38" t="s">
        <v>83</v>
      </c>
      <c r="B167" s="8">
        <f t="shared" si="31"/>
        <v>4</v>
      </c>
      <c r="C167" s="58">
        <v>4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4</v>
      </c>
    </row>
    <row r="168" spans="1:15" x14ac:dyDescent="0.25">
      <c r="A168" s="39" t="s">
        <v>84</v>
      </c>
      <c r="B168" s="13">
        <f t="shared" si="31"/>
        <v>2</v>
      </c>
      <c r="C168" s="59">
        <v>2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2</v>
      </c>
    </row>
    <row r="169" spans="1:15" x14ac:dyDescent="0.25">
      <c r="A169" s="39" t="s">
        <v>85</v>
      </c>
      <c r="B169" s="13">
        <f t="shared" si="31"/>
        <v>3</v>
      </c>
      <c r="C169" s="59">
        <v>3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3</v>
      </c>
    </row>
    <row r="170" spans="1:15" x14ac:dyDescent="0.25">
      <c r="A170" s="39" t="s">
        <v>103</v>
      </c>
      <c r="B170" s="13">
        <f t="shared" si="31"/>
        <v>1</v>
      </c>
      <c r="C170" s="59">
        <v>1</v>
      </c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1</v>
      </c>
    </row>
    <row r="171" spans="1:15" x14ac:dyDescent="0.25">
      <c r="A171" s="39" t="s">
        <v>86</v>
      </c>
      <c r="B171" s="13">
        <f t="shared" si="31"/>
        <v>3</v>
      </c>
      <c r="C171" s="59">
        <v>3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3</v>
      </c>
    </row>
    <row r="172" spans="1:15" ht="15.75" thickBot="1" x14ac:dyDescent="0.3">
      <c r="A172" s="42" t="s">
        <v>104</v>
      </c>
      <c r="B172" s="16">
        <f>SUM(C172:N172)</f>
        <v>4</v>
      </c>
      <c r="C172" s="60">
        <v>4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4</v>
      </c>
    </row>
    <row r="173" spans="1:15" x14ac:dyDescent="0.25">
      <c r="A173" s="47" t="s">
        <v>165</v>
      </c>
      <c r="B173" s="66">
        <f>SUM(C173:N173)</f>
        <v>100</v>
      </c>
      <c r="C173" s="77">
        <v>59</v>
      </c>
      <c r="D173" s="63">
        <v>1</v>
      </c>
      <c r="E173" s="64">
        <v>30</v>
      </c>
      <c r="F173" s="64"/>
      <c r="G173" s="64"/>
      <c r="H173" s="64">
        <v>8</v>
      </c>
      <c r="I173" s="64"/>
      <c r="J173" s="64">
        <v>2</v>
      </c>
      <c r="K173" s="64"/>
      <c r="L173" s="64"/>
      <c r="M173" s="64"/>
      <c r="N173" s="65"/>
      <c r="O173" s="66">
        <f t="shared" si="33"/>
        <v>100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9</v>
      </c>
      <c r="D174" s="72"/>
      <c r="E174" s="73">
        <v>5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97</v>
      </c>
      <c r="C175" s="77">
        <v>90</v>
      </c>
      <c r="D175" s="63"/>
      <c r="E175" s="64"/>
      <c r="F175" s="64"/>
      <c r="G175" s="64"/>
      <c r="H175" s="64"/>
      <c r="I175" s="64"/>
      <c r="J175" s="64"/>
      <c r="K175" s="64">
        <v>7</v>
      </c>
      <c r="L175" s="64"/>
      <c r="M175" s="64"/>
      <c r="N175" s="65"/>
      <c r="O175" s="66">
        <f t="shared" si="33"/>
        <v>97</v>
      </c>
    </row>
    <row r="176" spans="1:15" ht="15.75" thickBot="1" x14ac:dyDescent="0.3">
      <c r="A176" s="49" t="s">
        <v>89</v>
      </c>
      <c r="B176" s="79">
        <f>SUM(C176:N176)</f>
        <v>99</v>
      </c>
      <c r="C176" s="79">
        <v>8</v>
      </c>
      <c r="D176" s="80"/>
      <c r="E176" s="81"/>
      <c r="F176" s="81"/>
      <c r="G176" s="81"/>
      <c r="H176" s="81"/>
      <c r="I176" s="81"/>
      <c r="J176" s="85">
        <v>91</v>
      </c>
      <c r="K176" s="81"/>
      <c r="L176" s="81"/>
      <c r="M176" s="81"/>
      <c r="N176" s="82"/>
      <c r="O176" s="62">
        <f t="shared" si="33"/>
        <v>99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2235</v>
      </c>
      <c r="C4" s="11">
        <f t="shared" ref="C4:N4" si="1">C5+C6</f>
        <v>1908</v>
      </c>
      <c r="D4" s="11">
        <f t="shared" si="1"/>
        <v>28</v>
      </c>
      <c r="E4" s="10">
        <f t="shared" si="1"/>
        <v>61</v>
      </c>
      <c r="F4" s="10">
        <f t="shared" si="1"/>
        <v>0</v>
      </c>
      <c r="G4" s="10">
        <f t="shared" si="1"/>
        <v>0</v>
      </c>
      <c r="H4" s="10">
        <f t="shared" si="1"/>
        <v>137</v>
      </c>
      <c r="I4" s="10">
        <f t="shared" si="1"/>
        <v>8</v>
      </c>
      <c r="J4" s="10">
        <f t="shared" si="1"/>
        <v>82</v>
      </c>
      <c r="K4" s="10">
        <f t="shared" si="1"/>
        <v>3</v>
      </c>
      <c r="L4" s="10">
        <f t="shared" si="1"/>
        <v>0</v>
      </c>
      <c r="M4" s="10">
        <f t="shared" si="1"/>
        <v>8</v>
      </c>
      <c r="N4" s="12">
        <f t="shared" si="1"/>
        <v>0</v>
      </c>
      <c r="O4" s="8">
        <f t="shared" ref="O4:O39" si="2">SUM(C4:N4)</f>
        <v>2235</v>
      </c>
    </row>
    <row r="5" spans="1:15" ht="15" customHeight="1" x14ac:dyDescent="0.25">
      <c r="A5" s="194" t="s">
        <v>2</v>
      </c>
      <c r="B5" s="13">
        <f t="shared" si="0"/>
        <v>1812</v>
      </c>
      <c r="C5" s="15">
        <f t="shared" ref="C5:N5" si="3">C8+C41+C56+C66+C78+C99+C101+C132+C166+C173+C175+C176</f>
        <v>1529</v>
      </c>
      <c r="D5" s="15">
        <f t="shared" si="3"/>
        <v>28</v>
      </c>
      <c r="E5" s="15">
        <f t="shared" si="3"/>
        <v>56</v>
      </c>
      <c r="F5" s="15">
        <f t="shared" si="3"/>
        <v>0</v>
      </c>
      <c r="G5" s="15">
        <f t="shared" si="3"/>
        <v>0</v>
      </c>
      <c r="H5" s="15">
        <f t="shared" si="3"/>
        <v>98</v>
      </c>
      <c r="I5" s="15">
        <f t="shared" si="3"/>
        <v>8</v>
      </c>
      <c r="J5" s="15">
        <f t="shared" si="3"/>
        <v>82</v>
      </c>
      <c r="K5" s="15">
        <f t="shared" si="3"/>
        <v>3</v>
      </c>
      <c r="L5" s="15">
        <f t="shared" si="3"/>
        <v>0</v>
      </c>
      <c r="M5" s="15">
        <f t="shared" si="3"/>
        <v>8</v>
      </c>
      <c r="N5" s="15">
        <f t="shared" si="3"/>
        <v>0</v>
      </c>
      <c r="O5" s="13">
        <f t="shared" si="2"/>
        <v>1812</v>
      </c>
    </row>
    <row r="6" spans="1:15" ht="15.75" customHeight="1" thickBot="1" x14ac:dyDescent="0.3">
      <c r="A6" s="195" t="s">
        <v>3</v>
      </c>
      <c r="B6" s="16">
        <f t="shared" si="0"/>
        <v>423</v>
      </c>
      <c r="C6" s="18">
        <f t="shared" ref="C6:N6" si="4">C9+C57+C67+C79+C102+C133+C174</f>
        <v>379</v>
      </c>
      <c r="D6" s="18">
        <f t="shared" si="4"/>
        <v>0</v>
      </c>
      <c r="E6" s="18">
        <f t="shared" si="4"/>
        <v>5</v>
      </c>
      <c r="F6" s="18">
        <f t="shared" si="4"/>
        <v>0</v>
      </c>
      <c r="G6" s="18">
        <f t="shared" si="4"/>
        <v>0</v>
      </c>
      <c r="H6" s="18">
        <f t="shared" si="4"/>
        <v>39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423</v>
      </c>
    </row>
    <row r="7" spans="1:15" ht="15" customHeight="1" x14ac:dyDescent="0.25">
      <c r="A7" s="190" t="s">
        <v>4</v>
      </c>
      <c r="B7" s="19">
        <f t="shared" si="0"/>
        <v>274</v>
      </c>
      <c r="C7" s="21">
        <f t="shared" ref="C7:N7" si="5">C8+C9</f>
        <v>227</v>
      </c>
      <c r="D7" s="21">
        <f t="shared" si="5"/>
        <v>4</v>
      </c>
      <c r="E7" s="20">
        <f t="shared" si="5"/>
        <v>11</v>
      </c>
      <c r="F7" s="20">
        <f t="shared" si="5"/>
        <v>0</v>
      </c>
      <c r="G7" s="20">
        <f t="shared" si="5"/>
        <v>0</v>
      </c>
      <c r="H7" s="20">
        <f t="shared" si="5"/>
        <v>23</v>
      </c>
      <c r="I7" s="20">
        <f t="shared" si="5"/>
        <v>6</v>
      </c>
      <c r="J7" s="20">
        <f t="shared" si="5"/>
        <v>3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274</v>
      </c>
    </row>
    <row r="8" spans="1:15" ht="15" customHeight="1" x14ac:dyDescent="0.25">
      <c r="A8" s="191" t="s">
        <v>166</v>
      </c>
      <c r="B8" s="23">
        <f t="shared" si="0"/>
        <v>269</v>
      </c>
      <c r="C8" s="25">
        <f t="shared" ref="C8:N8" si="6">C10+C11+C12+C13+C14+C15+C16+C17+C18+C19+C20+C21+C22+C23+C24+C25+C26+C27+C28+C29+C30</f>
        <v>223</v>
      </c>
      <c r="D8" s="25">
        <f t="shared" si="6"/>
        <v>4</v>
      </c>
      <c r="E8" s="24">
        <f t="shared" si="6"/>
        <v>11</v>
      </c>
      <c r="F8" s="24">
        <f t="shared" si="6"/>
        <v>0</v>
      </c>
      <c r="G8" s="24">
        <f t="shared" si="6"/>
        <v>0</v>
      </c>
      <c r="H8" s="24">
        <f t="shared" si="6"/>
        <v>22</v>
      </c>
      <c r="I8" s="24">
        <f t="shared" si="6"/>
        <v>6</v>
      </c>
      <c r="J8" s="24">
        <f t="shared" si="6"/>
        <v>3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269</v>
      </c>
    </row>
    <row r="9" spans="1:15" ht="15.75" customHeight="1" thickBot="1" x14ac:dyDescent="0.3">
      <c r="A9" s="192" t="s">
        <v>167</v>
      </c>
      <c r="B9" s="27">
        <f t="shared" si="0"/>
        <v>5</v>
      </c>
      <c r="C9" s="44">
        <f>C31+C32+C33+C34+C35+C36+C37+C38+C39+C40</f>
        <v>4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1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5</v>
      </c>
    </row>
    <row r="10" spans="1:15" x14ac:dyDescent="0.25">
      <c r="A10" s="38" t="s">
        <v>113</v>
      </c>
      <c r="B10" s="8">
        <f t="shared" si="0"/>
        <v>3</v>
      </c>
      <c r="C10" s="58">
        <v>2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3</v>
      </c>
    </row>
    <row r="11" spans="1:15" x14ac:dyDescent="0.25">
      <c r="A11" s="39" t="s">
        <v>112</v>
      </c>
      <c r="B11" s="13">
        <f t="shared" si="0"/>
        <v>1</v>
      </c>
      <c r="C11" s="59">
        <v>1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1</v>
      </c>
    </row>
    <row r="12" spans="1:15" x14ac:dyDescent="0.25">
      <c r="A12" s="39" t="s">
        <v>114</v>
      </c>
      <c r="B12" s="13">
        <f t="shared" si="0"/>
        <v>1</v>
      </c>
      <c r="C12" s="59">
        <v>1</v>
      </c>
      <c r="D12" s="4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13">
        <f t="shared" si="2"/>
        <v>1</v>
      </c>
    </row>
    <row r="13" spans="1:15" x14ac:dyDescent="0.25">
      <c r="A13" s="39" t="s">
        <v>115</v>
      </c>
      <c r="B13" s="13">
        <f t="shared" si="0"/>
        <v>15</v>
      </c>
      <c r="C13" s="59">
        <v>12</v>
      </c>
      <c r="D13" s="40">
        <v>1</v>
      </c>
      <c r="E13" s="30">
        <v>1</v>
      </c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15</v>
      </c>
    </row>
    <row r="14" spans="1:15" x14ac:dyDescent="0.25">
      <c r="A14" s="39" t="s">
        <v>116</v>
      </c>
      <c r="B14" s="13">
        <f t="shared" si="0"/>
        <v>35</v>
      </c>
      <c r="C14" s="59">
        <v>29</v>
      </c>
      <c r="D14" s="40"/>
      <c r="E14" s="30">
        <v>1</v>
      </c>
      <c r="F14" s="30"/>
      <c r="G14" s="30"/>
      <c r="H14" s="30">
        <v>2</v>
      </c>
      <c r="I14" s="30">
        <v>3</v>
      </c>
      <c r="J14" s="30"/>
      <c r="K14" s="30"/>
      <c r="L14" s="30"/>
      <c r="M14" s="30"/>
      <c r="N14" s="31"/>
      <c r="O14" s="13">
        <f t="shared" si="2"/>
        <v>35</v>
      </c>
    </row>
    <row r="15" spans="1:15" x14ac:dyDescent="0.25">
      <c r="A15" s="39" t="s">
        <v>5</v>
      </c>
      <c r="B15" s="13">
        <f t="shared" si="0"/>
        <v>30</v>
      </c>
      <c r="C15" s="59">
        <v>28</v>
      </c>
      <c r="D15" s="40"/>
      <c r="E15" s="30">
        <v>1</v>
      </c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30</v>
      </c>
    </row>
    <row r="16" spans="1:15" x14ac:dyDescent="0.25">
      <c r="A16" s="39" t="s">
        <v>117</v>
      </c>
      <c r="B16" s="13">
        <f t="shared" si="0"/>
        <v>10</v>
      </c>
      <c r="C16" s="59">
        <v>9</v>
      </c>
      <c r="D16" s="40"/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10</v>
      </c>
    </row>
    <row r="17" spans="1:15" x14ac:dyDescent="0.25">
      <c r="A17" s="39" t="s">
        <v>118</v>
      </c>
      <c r="B17" s="13">
        <f t="shared" si="0"/>
        <v>8</v>
      </c>
      <c r="C17" s="59">
        <v>4</v>
      </c>
      <c r="D17" s="40">
        <v>1</v>
      </c>
      <c r="E17" s="30">
        <v>1</v>
      </c>
      <c r="F17" s="30"/>
      <c r="G17" s="30"/>
      <c r="H17" s="30">
        <v>1</v>
      </c>
      <c r="I17" s="30">
        <v>1</v>
      </c>
      <c r="J17" s="30"/>
      <c r="K17" s="30"/>
      <c r="L17" s="30"/>
      <c r="M17" s="30"/>
      <c r="N17" s="31"/>
      <c r="O17" s="13">
        <f t="shared" si="2"/>
        <v>8</v>
      </c>
    </row>
    <row r="18" spans="1:15" x14ac:dyDescent="0.25">
      <c r="A18" s="39" t="s">
        <v>119</v>
      </c>
      <c r="B18" s="13">
        <f t="shared" si="0"/>
        <v>35</v>
      </c>
      <c r="C18" s="59">
        <v>28</v>
      </c>
      <c r="D18" s="40">
        <v>1</v>
      </c>
      <c r="E18" s="30">
        <v>2</v>
      </c>
      <c r="F18" s="30"/>
      <c r="G18" s="30"/>
      <c r="H18" s="30">
        <v>2</v>
      </c>
      <c r="I18" s="30">
        <v>2</v>
      </c>
      <c r="J18" s="30"/>
      <c r="K18" s="30"/>
      <c r="L18" s="30"/>
      <c r="M18" s="30"/>
      <c r="N18" s="31"/>
      <c r="O18" s="13">
        <f t="shared" si="2"/>
        <v>35</v>
      </c>
    </row>
    <row r="19" spans="1:15" x14ac:dyDescent="0.25">
      <c r="A19" s="39" t="s">
        <v>120</v>
      </c>
      <c r="B19" s="13">
        <f t="shared" si="0"/>
        <v>40</v>
      </c>
      <c r="C19" s="59">
        <v>36</v>
      </c>
      <c r="D19" s="40"/>
      <c r="E19" s="30">
        <v>2</v>
      </c>
      <c r="F19" s="30"/>
      <c r="G19" s="30"/>
      <c r="H19" s="30">
        <v>2</v>
      </c>
      <c r="I19" s="30"/>
      <c r="J19" s="30"/>
      <c r="K19" s="30"/>
      <c r="L19" s="30"/>
      <c r="M19" s="30"/>
      <c r="N19" s="31"/>
      <c r="O19" s="13">
        <f t="shared" si="2"/>
        <v>40</v>
      </c>
    </row>
    <row r="20" spans="1:15" x14ac:dyDescent="0.25">
      <c r="A20" s="39" t="s">
        <v>6</v>
      </c>
      <c r="B20" s="13">
        <f t="shared" si="0"/>
        <v>10</v>
      </c>
      <c r="C20" s="59">
        <v>8</v>
      </c>
      <c r="D20" s="40"/>
      <c r="E20" s="30">
        <v>1</v>
      </c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10</v>
      </c>
    </row>
    <row r="21" spans="1:15" x14ac:dyDescent="0.25">
      <c r="A21" s="39" t="s">
        <v>121</v>
      </c>
      <c r="B21" s="13">
        <f t="shared" si="0"/>
        <v>10</v>
      </c>
      <c r="C21" s="59">
        <v>9</v>
      </c>
      <c r="D21" s="40"/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10</v>
      </c>
    </row>
    <row r="22" spans="1:15" x14ac:dyDescent="0.25">
      <c r="A22" s="39" t="s">
        <v>122</v>
      </c>
      <c r="B22" s="13">
        <f t="shared" si="0"/>
        <v>8</v>
      </c>
      <c r="C22" s="59">
        <v>5</v>
      </c>
      <c r="D22" s="40">
        <v>1</v>
      </c>
      <c r="E22" s="30">
        <v>1</v>
      </c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8</v>
      </c>
    </row>
    <row r="23" spans="1:15" x14ac:dyDescent="0.25">
      <c r="A23" s="39" t="s">
        <v>7</v>
      </c>
      <c r="B23" s="13">
        <f t="shared" si="0"/>
        <v>3</v>
      </c>
      <c r="C23" s="59">
        <v>2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3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2</v>
      </c>
      <c r="C25" s="59">
        <v>1</v>
      </c>
      <c r="D25" s="40"/>
      <c r="E25" s="30"/>
      <c r="F25" s="30"/>
      <c r="G25" s="30"/>
      <c r="H25" s="30">
        <v>1</v>
      </c>
      <c r="I25" s="30"/>
      <c r="J25" s="30"/>
      <c r="K25" s="30"/>
      <c r="L25" s="30"/>
      <c r="M25" s="30"/>
      <c r="N25" s="31"/>
      <c r="O25" s="13">
        <f t="shared" si="2"/>
        <v>2</v>
      </c>
    </row>
    <row r="26" spans="1:15" x14ac:dyDescent="0.25">
      <c r="A26" s="39" t="s">
        <v>9</v>
      </c>
      <c r="B26" s="13">
        <f t="shared" si="0"/>
        <v>50</v>
      </c>
      <c r="C26" s="59">
        <v>43</v>
      </c>
      <c r="D26" s="40"/>
      <c r="E26" s="30"/>
      <c r="F26" s="30"/>
      <c r="G26" s="30"/>
      <c r="H26" s="30">
        <v>5</v>
      </c>
      <c r="I26" s="30"/>
      <c r="J26" s="30">
        <v>2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3</v>
      </c>
      <c r="C27" s="59">
        <v>2</v>
      </c>
      <c r="D27" s="40"/>
      <c r="E27" s="30"/>
      <c r="F27" s="30"/>
      <c r="G27" s="30"/>
      <c r="H27" s="30">
        <v>1</v>
      </c>
      <c r="I27" s="30"/>
      <c r="J27" s="30"/>
      <c r="K27" s="30"/>
      <c r="L27" s="30"/>
      <c r="M27" s="30"/>
      <c r="N27" s="31"/>
      <c r="O27" s="13">
        <f t="shared" si="2"/>
        <v>3</v>
      </c>
    </row>
    <row r="28" spans="1:15" x14ac:dyDescent="0.25">
      <c r="A28" s="39" t="s">
        <v>10</v>
      </c>
      <c r="B28" s="13">
        <f t="shared" si="0"/>
        <v>2</v>
      </c>
      <c r="C28" s="59">
        <v>1</v>
      </c>
      <c r="D28" s="40"/>
      <c r="E28" s="30">
        <v>1</v>
      </c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2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59">
        <v>1</v>
      </c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2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3</v>
      </c>
      <c r="C35" s="59">
        <v>2</v>
      </c>
      <c r="D35" s="40"/>
      <c r="E35" s="30"/>
      <c r="F35" s="30"/>
      <c r="G35" s="30"/>
      <c r="H35" s="30">
        <v>1</v>
      </c>
      <c r="I35" s="30"/>
      <c r="J35" s="30"/>
      <c r="K35" s="30"/>
      <c r="L35" s="30"/>
      <c r="M35" s="30"/>
      <c r="N35" s="31"/>
      <c r="O35" s="13">
        <f t="shared" si="2"/>
        <v>3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0</v>
      </c>
    </row>
    <row r="41" spans="1:15" ht="15.75" customHeight="1" thickBot="1" x14ac:dyDescent="0.3">
      <c r="A41" s="189" t="s">
        <v>17</v>
      </c>
      <c r="B41" s="62">
        <f t="shared" si="8"/>
        <v>38</v>
      </c>
      <c r="C41" s="63">
        <f t="shared" ref="C41:N41" si="9">C42+C43+C44+C45+C46+C47+C48+C49+C50+C51+C52+C53+C54</f>
        <v>30</v>
      </c>
      <c r="D41" s="63">
        <f t="shared" si="9"/>
        <v>1</v>
      </c>
      <c r="E41" s="64">
        <f t="shared" si="9"/>
        <v>1</v>
      </c>
      <c r="F41" s="64">
        <f t="shared" si="9"/>
        <v>0</v>
      </c>
      <c r="G41" s="64">
        <f t="shared" si="9"/>
        <v>0</v>
      </c>
      <c r="H41" s="64">
        <f t="shared" si="9"/>
        <v>5</v>
      </c>
      <c r="I41" s="64">
        <f t="shared" si="9"/>
        <v>1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38</v>
      </c>
    </row>
    <row r="42" spans="1:15" x14ac:dyDescent="0.25">
      <c r="A42" s="38" t="s">
        <v>124</v>
      </c>
      <c r="B42" s="8">
        <f t="shared" si="8"/>
        <v>2</v>
      </c>
      <c r="C42" s="58">
        <v>2</v>
      </c>
      <c r="D42" s="35"/>
      <c r="E42" s="28"/>
      <c r="F42" s="28"/>
      <c r="G42" s="28"/>
      <c r="H42" s="28"/>
      <c r="I42" s="28"/>
      <c r="J42" s="28"/>
      <c r="K42" s="28"/>
      <c r="L42" s="28"/>
      <c r="M42" s="28"/>
      <c r="N42" s="29"/>
      <c r="O42" s="8">
        <f>SUM(C42:N42)</f>
        <v>2</v>
      </c>
    </row>
    <row r="43" spans="1:15" x14ac:dyDescent="0.25">
      <c r="A43" s="39" t="s">
        <v>125</v>
      </c>
      <c r="B43" s="13">
        <f t="shared" si="8"/>
        <v>8</v>
      </c>
      <c r="C43" s="59">
        <v>7</v>
      </c>
      <c r="D43" s="40"/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8</v>
      </c>
    </row>
    <row r="44" spans="1:15" x14ac:dyDescent="0.25">
      <c r="A44" s="39" t="s">
        <v>130</v>
      </c>
      <c r="B44" s="13">
        <f t="shared" si="8"/>
        <v>1</v>
      </c>
      <c r="C44" s="59">
        <v>1</v>
      </c>
      <c r="D44" s="4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3">
        <f t="shared" si="10"/>
        <v>1</v>
      </c>
    </row>
    <row r="45" spans="1:15" x14ac:dyDescent="0.25">
      <c r="A45" s="39" t="s">
        <v>18</v>
      </c>
      <c r="B45" s="13">
        <f t="shared" si="8"/>
        <v>3</v>
      </c>
      <c r="C45" s="40">
        <v>2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3</v>
      </c>
    </row>
    <row r="46" spans="1:15" x14ac:dyDescent="0.25">
      <c r="A46" s="39" t="s">
        <v>131</v>
      </c>
      <c r="B46" s="13">
        <f t="shared" si="8"/>
        <v>4</v>
      </c>
      <c r="C46" s="59">
        <v>2</v>
      </c>
      <c r="D46" s="40"/>
      <c r="E46" s="30">
        <v>1</v>
      </c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4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4</v>
      </c>
      <c r="C50" s="59">
        <v>3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4</v>
      </c>
    </row>
    <row r="51" spans="1:15" x14ac:dyDescent="0.25">
      <c r="A51" s="39" t="s">
        <v>134</v>
      </c>
      <c r="B51" s="13">
        <f t="shared" si="8"/>
        <v>2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2</v>
      </c>
    </row>
    <row r="52" spans="1:15" x14ac:dyDescent="0.25">
      <c r="A52" s="39" t="s">
        <v>128</v>
      </c>
      <c r="B52" s="13">
        <f t="shared" si="8"/>
        <v>2</v>
      </c>
      <c r="C52" s="59">
        <v>1</v>
      </c>
      <c r="D52" s="40">
        <v>1</v>
      </c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0"/>
        <v>2</v>
      </c>
    </row>
    <row r="53" spans="1:15" x14ac:dyDescent="0.25">
      <c r="A53" s="39" t="s">
        <v>135</v>
      </c>
      <c r="B53" s="13">
        <f t="shared" si="8"/>
        <v>5</v>
      </c>
      <c r="C53" s="59">
        <v>4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5</v>
      </c>
    </row>
    <row r="54" spans="1:15" ht="15.75" thickBot="1" x14ac:dyDescent="0.3">
      <c r="A54" s="42" t="s">
        <v>129</v>
      </c>
      <c r="B54" s="16">
        <f t="shared" si="8"/>
        <v>3</v>
      </c>
      <c r="C54" s="60">
        <v>2</v>
      </c>
      <c r="D54" s="43"/>
      <c r="E54" s="32"/>
      <c r="F54" s="32"/>
      <c r="G54" s="32"/>
      <c r="H54" s="32"/>
      <c r="I54" s="32">
        <v>1</v>
      </c>
      <c r="J54" s="32"/>
      <c r="K54" s="32"/>
      <c r="L54" s="32"/>
      <c r="M54" s="32"/>
      <c r="N54" s="33"/>
      <c r="O54" s="16">
        <f t="shared" si="10"/>
        <v>3</v>
      </c>
    </row>
    <row r="55" spans="1:15" ht="15.75" customHeight="1" x14ac:dyDescent="0.25">
      <c r="A55" s="190" t="s">
        <v>374</v>
      </c>
      <c r="B55" s="66">
        <f t="shared" si="8"/>
        <v>58</v>
      </c>
      <c r="C55" s="63">
        <f t="shared" ref="C55:N55" si="11">C56+C57</f>
        <v>42</v>
      </c>
      <c r="D55" s="63">
        <f t="shared" si="11"/>
        <v>8</v>
      </c>
      <c r="E55" s="64">
        <f t="shared" si="11"/>
        <v>3</v>
      </c>
      <c r="F55" s="64">
        <f t="shared" si="11"/>
        <v>0</v>
      </c>
      <c r="G55" s="64">
        <f t="shared" si="11"/>
        <v>0</v>
      </c>
      <c r="H55" s="64">
        <f t="shared" si="11"/>
        <v>5</v>
      </c>
      <c r="I55" s="64">
        <f t="shared" si="11"/>
        <v>0</v>
      </c>
      <c r="J55" s="64">
        <f t="shared" si="11"/>
        <v>0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58</v>
      </c>
    </row>
    <row r="56" spans="1:15" x14ac:dyDescent="0.25">
      <c r="A56" s="191" t="s">
        <v>166</v>
      </c>
      <c r="B56" s="67">
        <f t="shared" si="8"/>
        <v>58</v>
      </c>
      <c r="C56" s="68">
        <f>C58+C59+C60+C61+C62</f>
        <v>42</v>
      </c>
      <c r="D56" s="68">
        <f t="shared" ref="D56:N56" si="12">D58+D59+D60+D61+D62</f>
        <v>8</v>
      </c>
      <c r="E56" s="68">
        <f t="shared" si="12"/>
        <v>3</v>
      </c>
      <c r="F56" s="68">
        <f t="shared" si="12"/>
        <v>0</v>
      </c>
      <c r="G56" s="68">
        <f t="shared" si="12"/>
        <v>0</v>
      </c>
      <c r="H56" s="68">
        <f t="shared" si="12"/>
        <v>5</v>
      </c>
      <c r="I56" s="68">
        <f t="shared" si="12"/>
        <v>0</v>
      </c>
      <c r="J56" s="68">
        <f t="shared" si="12"/>
        <v>0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58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40</v>
      </c>
      <c r="C58" s="58">
        <v>34</v>
      </c>
      <c r="D58" s="35">
        <v>2</v>
      </c>
      <c r="E58" s="28">
        <v>2</v>
      </c>
      <c r="F58" s="28"/>
      <c r="G58" s="28"/>
      <c r="H58" s="28">
        <v>2</v>
      </c>
      <c r="I58" s="28"/>
      <c r="J58" s="28"/>
      <c r="K58" s="28"/>
      <c r="L58" s="28"/>
      <c r="M58" s="28"/>
      <c r="N58" s="29"/>
      <c r="O58" s="8">
        <f t="shared" si="10"/>
        <v>40</v>
      </c>
    </row>
    <row r="59" spans="1:15" x14ac:dyDescent="0.25">
      <c r="A59" s="39" t="s">
        <v>136</v>
      </c>
      <c r="B59" s="13">
        <f t="shared" si="8"/>
        <v>6</v>
      </c>
      <c r="C59" s="59">
        <v>3</v>
      </c>
      <c r="D59" s="40">
        <v>2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6</v>
      </c>
    </row>
    <row r="60" spans="1:15" x14ac:dyDescent="0.25">
      <c r="A60" s="39" t="s">
        <v>137</v>
      </c>
      <c r="B60" s="13">
        <f t="shared" si="8"/>
        <v>7</v>
      </c>
      <c r="C60" s="59">
        <v>3</v>
      </c>
      <c r="D60" s="40">
        <v>2</v>
      </c>
      <c r="E60" s="30">
        <v>1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>SUM(C60:N60)</f>
        <v>7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5</v>
      </c>
      <c r="C62" s="59">
        <v>2</v>
      </c>
      <c r="D62" s="40">
        <v>2</v>
      </c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>SUM(C62:N62)</f>
        <v>5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130</v>
      </c>
      <c r="C65" s="77">
        <f t="shared" ref="C65:N65" si="15">C66+C67</f>
        <v>114</v>
      </c>
      <c r="D65" s="63">
        <f t="shared" si="15"/>
        <v>5</v>
      </c>
      <c r="E65" s="64">
        <f t="shared" si="15"/>
        <v>5</v>
      </c>
      <c r="F65" s="64">
        <f t="shared" si="15"/>
        <v>0</v>
      </c>
      <c r="G65" s="64">
        <f t="shared" si="15"/>
        <v>0</v>
      </c>
      <c r="H65" s="64">
        <f t="shared" si="15"/>
        <v>5</v>
      </c>
      <c r="I65" s="64">
        <f t="shared" si="15"/>
        <v>0</v>
      </c>
      <c r="J65" s="64">
        <f t="shared" si="15"/>
        <v>0</v>
      </c>
      <c r="K65" s="64">
        <f t="shared" si="15"/>
        <v>0</v>
      </c>
      <c r="L65" s="64">
        <f t="shared" si="15"/>
        <v>0</v>
      </c>
      <c r="M65" s="64">
        <f t="shared" si="15"/>
        <v>1</v>
      </c>
      <c r="N65" s="65">
        <f t="shared" si="15"/>
        <v>0</v>
      </c>
      <c r="O65" s="86">
        <f t="shared" si="14"/>
        <v>130</v>
      </c>
    </row>
    <row r="66" spans="1:15" x14ac:dyDescent="0.25">
      <c r="A66" s="191" t="s">
        <v>166</v>
      </c>
      <c r="B66" s="67">
        <f t="shared" si="8"/>
        <v>105</v>
      </c>
      <c r="C66" s="89">
        <f>C68+C69+C70</f>
        <v>91</v>
      </c>
      <c r="D66" s="68">
        <f t="shared" ref="D66:N66" si="16">D68+D69+D70</f>
        <v>5</v>
      </c>
      <c r="E66" s="69">
        <f t="shared" si="16"/>
        <v>5</v>
      </c>
      <c r="F66" s="69">
        <f t="shared" si="16"/>
        <v>0</v>
      </c>
      <c r="G66" s="69">
        <f t="shared" si="16"/>
        <v>0</v>
      </c>
      <c r="H66" s="69">
        <f t="shared" si="16"/>
        <v>3</v>
      </c>
      <c r="I66" s="69">
        <f t="shared" si="16"/>
        <v>0</v>
      </c>
      <c r="J66" s="69">
        <f t="shared" si="16"/>
        <v>0</v>
      </c>
      <c r="K66" s="69">
        <f t="shared" si="16"/>
        <v>0</v>
      </c>
      <c r="L66" s="69">
        <f t="shared" si="16"/>
        <v>0</v>
      </c>
      <c r="M66" s="69">
        <f t="shared" si="16"/>
        <v>1</v>
      </c>
      <c r="N66" s="70">
        <f t="shared" si="16"/>
        <v>0</v>
      </c>
      <c r="O66" s="87">
        <f t="shared" si="14"/>
        <v>105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23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50</v>
      </c>
      <c r="C68" s="58">
        <v>44</v>
      </c>
      <c r="D68" s="35">
        <v>2</v>
      </c>
      <c r="E68" s="28">
        <v>2</v>
      </c>
      <c r="F68" s="28"/>
      <c r="G68" s="28"/>
      <c r="H68" s="28">
        <v>2</v>
      </c>
      <c r="I68" s="28"/>
      <c r="J68" s="28"/>
      <c r="K68" s="28"/>
      <c r="L68" s="28"/>
      <c r="M68" s="28"/>
      <c r="N68" s="29"/>
      <c r="O68" s="8">
        <f t="shared" si="14"/>
        <v>50</v>
      </c>
    </row>
    <row r="69" spans="1:15" x14ac:dyDescent="0.25">
      <c r="A69" s="39" t="s">
        <v>140</v>
      </c>
      <c r="B69" s="13">
        <f t="shared" si="8"/>
        <v>50</v>
      </c>
      <c r="C69" s="59">
        <v>45</v>
      </c>
      <c r="D69" s="40">
        <v>2</v>
      </c>
      <c r="E69" s="30">
        <v>2</v>
      </c>
      <c r="F69" s="30"/>
      <c r="G69" s="30"/>
      <c r="H69" s="30">
        <v>1</v>
      </c>
      <c r="I69" s="30"/>
      <c r="J69" s="30"/>
      <c r="K69" s="30"/>
      <c r="L69" s="30"/>
      <c r="M69" s="30"/>
      <c r="N69" s="31"/>
      <c r="O69" s="13">
        <f t="shared" ref="O69:O76" si="18">SUM(C69:N69)</f>
        <v>50</v>
      </c>
    </row>
    <row r="70" spans="1:15" ht="13.5" customHeight="1" x14ac:dyDescent="0.25">
      <c r="A70" s="39" t="s">
        <v>141</v>
      </c>
      <c r="B70" s="13">
        <f t="shared" si="8"/>
        <v>5</v>
      </c>
      <c r="C70" s="59">
        <v>2</v>
      </c>
      <c r="D70" s="40">
        <v>1</v>
      </c>
      <c r="E70" s="30">
        <v>1</v>
      </c>
      <c r="F70" s="30"/>
      <c r="G70" s="30"/>
      <c r="H70" s="30"/>
      <c r="I70" s="30"/>
      <c r="J70" s="30"/>
      <c r="K70" s="30"/>
      <c r="L70" s="30"/>
      <c r="M70" s="30">
        <v>1</v>
      </c>
      <c r="N70" s="31"/>
      <c r="O70" s="13">
        <f t="shared" si="18"/>
        <v>5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154</v>
      </c>
      <c r="C77" s="63">
        <f t="shared" ref="C77:N77" si="19">C78+C79</f>
        <v>126</v>
      </c>
      <c r="D77" s="63">
        <f t="shared" si="19"/>
        <v>8</v>
      </c>
      <c r="E77" s="64">
        <f t="shared" si="19"/>
        <v>6</v>
      </c>
      <c r="F77" s="64">
        <f t="shared" si="19"/>
        <v>0</v>
      </c>
      <c r="G77" s="64">
        <f t="shared" si="19"/>
        <v>0</v>
      </c>
      <c r="H77" s="64">
        <f t="shared" si="19"/>
        <v>10</v>
      </c>
      <c r="I77" s="64">
        <f t="shared" si="19"/>
        <v>0</v>
      </c>
      <c r="J77" s="64">
        <f t="shared" si="19"/>
        <v>0</v>
      </c>
      <c r="K77" s="64">
        <f t="shared" si="19"/>
        <v>0</v>
      </c>
      <c r="L77" s="64">
        <f t="shared" si="19"/>
        <v>0</v>
      </c>
      <c r="M77" s="64">
        <f t="shared" si="19"/>
        <v>4</v>
      </c>
      <c r="N77" s="75">
        <f t="shared" si="19"/>
        <v>0</v>
      </c>
      <c r="O77" s="66">
        <f>SUM(C77:N77)</f>
        <v>154</v>
      </c>
    </row>
    <row r="78" spans="1:15" x14ac:dyDescent="0.25">
      <c r="A78" s="191" t="s">
        <v>166</v>
      </c>
      <c r="B78" s="67">
        <f t="shared" si="8"/>
        <v>146</v>
      </c>
      <c r="C78" s="68">
        <f>C80+C81+C82+C83+C84+C85+C86+C87+C88+C89+C90+C91+C92+C93+C94</f>
        <v>119</v>
      </c>
      <c r="D78" s="68">
        <f t="shared" ref="D78:N78" si="20">D80+D81+D82+D83+D84+D85+D86+D87+D88+D89+D90+D91+D92+D93+D94</f>
        <v>8</v>
      </c>
      <c r="E78" s="68">
        <f t="shared" si="20"/>
        <v>6</v>
      </c>
      <c r="F78" s="68">
        <f t="shared" si="20"/>
        <v>0</v>
      </c>
      <c r="G78" s="68">
        <f t="shared" si="20"/>
        <v>0</v>
      </c>
      <c r="H78" s="68">
        <f t="shared" si="20"/>
        <v>9</v>
      </c>
      <c r="I78" s="68">
        <f t="shared" si="20"/>
        <v>0</v>
      </c>
      <c r="J78" s="68">
        <f t="shared" si="20"/>
        <v>0</v>
      </c>
      <c r="K78" s="68">
        <f t="shared" si="20"/>
        <v>0</v>
      </c>
      <c r="L78" s="68">
        <f t="shared" si="20"/>
        <v>0</v>
      </c>
      <c r="M78" s="68">
        <f t="shared" si="20"/>
        <v>4</v>
      </c>
      <c r="N78" s="76">
        <f t="shared" si="20"/>
        <v>0</v>
      </c>
      <c r="O78" s="67">
        <f>SUM(C78:N78)</f>
        <v>146</v>
      </c>
    </row>
    <row r="79" spans="1:15" ht="15.75" thickBot="1" x14ac:dyDescent="0.3">
      <c r="A79" s="192" t="s">
        <v>167</v>
      </c>
      <c r="B79" s="71">
        <f t="shared" si="8"/>
        <v>8</v>
      </c>
      <c r="C79" s="72">
        <f>C95+C96+C97+C98</f>
        <v>7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1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8</v>
      </c>
    </row>
    <row r="80" spans="1:15" x14ac:dyDescent="0.25">
      <c r="A80" s="38" t="s">
        <v>142</v>
      </c>
      <c r="B80" s="8">
        <f t="shared" si="8"/>
        <v>20</v>
      </c>
      <c r="C80" s="58">
        <v>19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20</v>
      </c>
    </row>
    <row r="81" spans="1:15" x14ac:dyDescent="0.25">
      <c r="A81" s="39" t="s">
        <v>143</v>
      </c>
      <c r="B81" s="13">
        <f t="shared" si="8"/>
        <v>50</v>
      </c>
      <c r="C81" s="59">
        <v>43</v>
      </c>
      <c r="D81" s="30">
        <v>2</v>
      </c>
      <c r="E81" s="30">
        <v>2</v>
      </c>
      <c r="F81" s="30"/>
      <c r="G81" s="30"/>
      <c r="H81" s="30">
        <v>1</v>
      </c>
      <c r="I81" s="30"/>
      <c r="J81" s="30"/>
      <c r="K81" s="30"/>
      <c r="L81" s="30"/>
      <c r="M81" s="30">
        <v>2</v>
      </c>
      <c r="N81" s="31"/>
      <c r="O81" s="13">
        <f t="shared" ref="O81:O112" si="22">SUM(C81:N81)</f>
        <v>50</v>
      </c>
    </row>
    <row r="82" spans="1:15" x14ac:dyDescent="0.25">
      <c r="A82" s="39" t="s">
        <v>144</v>
      </c>
      <c r="B82" s="13">
        <f t="shared" si="8"/>
        <v>2</v>
      </c>
      <c r="C82" s="59">
        <v>1</v>
      </c>
      <c r="D82" s="30">
        <v>1</v>
      </c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2"/>
        <v>2</v>
      </c>
    </row>
    <row r="83" spans="1:15" x14ac:dyDescent="0.25">
      <c r="A83" s="39" t="s">
        <v>145</v>
      </c>
      <c r="B83" s="13">
        <f t="shared" si="8"/>
        <v>3</v>
      </c>
      <c r="C83" s="59">
        <v>2</v>
      </c>
      <c r="D83" s="57"/>
      <c r="E83" s="30"/>
      <c r="F83" s="30"/>
      <c r="G83" s="30"/>
      <c r="H83" s="30">
        <v>1</v>
      </c>
      <c r="I83" s="30"/>
      <c r="J83" s="30"/>
      <c r="K83" s="30"/>
      <c r="L83" s="30"/>
      <c r="M83" s="30"/>
      <c r="N83" s="31"/>
      <c r="O83" s="13">
        <f t="shared" si="22"/>
        <v>3</v>
      </c>
    </row>
    <row r="84" spans="1:15" x14ac:dyDescent="0.25">
      <c r="A84" s="39" t="s">
        <v>146</v>
      </c>
      <c r="B84" s="13">
        <f t="shared" si="8"/>
        <v>5</v>
      </c>
      <c r="C84" s="59">
        <v>4</v>
      </c>
      <c r="D84" s="40"/>
      <c r="E84" s="30">
        <v>1</v>
      </c>
      <c r="F84" s="30"/>
      <c r="G84" s="30"/>
      <c r="H84" s="30"/>
      <c r="I84" s="30"/>
      <c r="J84" s="30"/>
      <c r="K84" s="30"/>
      <c r="L84" s="30"/>
      <c r="M84" s="30"/>
      <c r="N84" s="31"/>
      <c r="O84" s="13">
        <f t="shared" si="22"/>
        <v>5</v>
      </c>
    </row>
    <row r="85" spans="1:15" x14ac:dyDescent="0.25">
      <c r="A85" s="39" t="s">
        <v>147</v>
      </c>
      <c r="B85" s="13">
        <f t="shared" si="8"/>
        <v>6</v>
      </c>
      <c r="C85" s="59">
        <v>2</v>
      </c>
      <c r="D85" s="40">
        <v>1</v>
      </c>
      <c r="E85" s="30">
        <v>1</v>
      </c>
      <c r="F85" s="30"/>
      <c r="G85" s="30"/>
      <c r="H85" s="30">
        <v>1</v>
      </c>
      <c r="I85" s="30"/>
      <c r="J85" s="30"/>
      <c r="K85" s="30"/>
      <c r="L85" s="30"/>
      <c r="M85" s="30">
        <v>1</v>
      </c>
      <c r="N85" s="31"/>
      <c r="O85" s="13">
        <f t="shared" si="22"/>
        <v>6</v>
      </c>
    </row>
    <row r="86" spans="1:15" x14ac:dyDescent="0.25">
      <c r="A86" s="39" t="s">
        <v>148</v>
      </c>
      <c r="B86" s="13">
        <f t="shared" si="8"/>
        <v>3</v>
      </c>
      <c r="C86" s="59">
        <v>2</v>
      </c>
      <c r="D86" s="40"/>
      <c r="E86" s="30"/>
      <c r="F86" s="30"/>
      <c r="G86" s="30"/>
      <c r="H86" s="30">
        <v>1</v>
      </c>
      <c r="I86" s="30"/>
      <c r="J86" s="30"/>
      <c r="K86" s="30"/>
      <c r="L86" s="30"/>
      <c r="M86" s="30"/>
      <c r="N86" s="31"/>
      <c r="O86" s="13">
        <f t="shared" si="22"/>
        <v>3</v>
      </c>
    </row>
    <row r="87" spans="1:15" x14ac:dyDescent="0.25">
      <c r="A87" s="39" t="s">
        <v>149</v>
      </c>
      <c r="B87" s="13">
        <f t="shared" si="8"/>
        <v>2</v>
      </c>
      <c r="C87" s="59">
        <v>2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2"/>
        <v>2</v>
      </c>
    </row>
    <row r="88" spans="1:15" x14ac:dyDescent="0.25">
      <c r="A88" s="39" t="s">
        <v>150</v>
      </c>
      <c r="B88" s="13">
        <f t="shared" si="8"/>
        <v>7</v>
      </c>
      <c r="C88" s="59">
        <v>4</v>
      </c>
      <c r="D88" s="40">
        <v>1</v>
      </c>
      <c r="E88" s="30">
        <v>1</v>
      </c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2"/>
        <v>7</v>
      </c>
    </row>
    <row r="89" spans="1:15" x14ac:dyDescent="0.25">
      <c r="A89" s="39" t="s">
        <v>151</v>
      </c>
      <c r="B89" s="13">
        <f t="shared" si="8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0</v>
      </c>
    </row>
    <row r="90" spans="1:15" x14ac:dyDescent="0.25">
      <c r="A90" s="39" t="s">
        <v>152</v>
      </c>
      <c r="B90" s="13">
        <f t="shared" si="8"/>
        <v>8</v>
      </c>
      <c r="C90" s="59">
        <v>4</v>
      </c>
      <c r="D90" s="40">
        <v>1</v>
      </c>
      <c r="E90" s="30">
        <v>1</v>
      </c>
      <c r="F90" s="30"/>
      <c r="G90" s="30"/>
      <c r="H90" s="30">
        <v>1</v>
      </c>
      <c r="I90" s="30"/>
      <c r="J90" s="30"/>
      <c r="K90" s="30"/>
      <c r="L90" s="30"/>
      <c r="M90" s="30">
        <v>1</v>
      </c>
      <c r="N90" s="31"/>
      <c r="O90" s="13">
        <f t="shared" si="22"/>
        <v>8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2</v>
      </c>
      <c r="C92" s="59">
        <v>2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2</v>
      </c>
    </row>
    <row r="93" spans="1:15" x14ac:dyDescent="0.25">
      <c r="A93" s="39" t="s">
        <v>155</v>
      </c>
      <c r="B93" s="13">
        <f t="shared" si="8"/>
        <v>2</v>
      </c>
      <c r="C93" s="59">
        <v>1</v>
      </c>
      <c r="D93" s="40">
        <v>1</v>
      </c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2</v>
      </c>
    </row>
    <row r="94" spans="1:15" x14ac:dyDescent="0.25">
      <c r="A94" s="39" t="s">
        <v>156</v>
      </c>
      <c r="B94" s="13">
        <f t="shared" si="8"/>
        <v>35</v>
      </c>
      <c r="C94" s="59">
        <v>32</v>
      </c>
      <c r="D94" s="40">
        <v>1</v>
      </c>
      <c r="E94" s="30"/>
      <c r="F94" s="30"/>
      <c r="G94" s="30"/>
      <c r="H94" s="30">
        <v>2</v>
      </c>
      <c r="I94" s="30"/>
      <c r="J94" s="30"/>
      <c r="K94" s="30"/>
      <c r="L94" s="30"/>
      <c r="M94" s="30"/>
      <c r="N94" s="31"/>
      <c r="O94" s="13">
        <f t="shared" si="22"/>
        <v>35</v>
      </c>
    </row>
    <row r="95" spans="1:15" x14ac:dyDescent="0.25">
      <c r="A95" s="39" t="s">
        <v>111</v>
      </c>
      <c r="B95" s="13">
        <f t="shared" si="8"/>
        <v>0</v>
      </c>
      <c r="C95" s="59"/>
      <c r="D95" s="40"/>
      <c r="E95" s="30"/>
      <c r="F95" s="30"/>
      <c r="G95" s="30"/>
      <c r="H95" s="30"/>
      <c r="I95" s="30"/>
      <c r="J95" s="30"/>
      <c r="K95" s="30"/>
      <c r="L95" s="30"/>
      <c r="M95" s="30"/>
      <c r="N95" s="31"/>
      <c r="O95" s="13">
        <f t="shared" si="22"/>
        <v>0</v>
      </c>
    </row>
    <row r="96" spans="1:15" ht="15" customHeight="1" x14ac:dyDescent="0.25">
      <c r="A96" s="39" t="s">
        <v>26</v>
      </c>
      <c r="B96" s="13">
        <f t="shared" si="8"/>
        <v>8</v>
      </c>
      <c r="C96" s="59">
        <v>7</v>
      </c>
      <c r="D96" s="40"/>
      <c r="E96" s="30"/>
      <c r="F96" s="30"/>
      <c r="G96" s="30"/>
      <c r="H96" s="30">
        <v>1</v>
      </c>
      <c r="I96" s="30"/>
      <c r="J96" s="30"/>
      <c r="K96" s="30"/>
      <c r="L96" s="30"/>
      <c r="M96" s="30"/>
      <c r="N96" s="31"/>
      <c r="O96" s="13">
        <f t="shared" si="22"/>
        <v>8</v>
      </c>
    </row>
    <row r="97" spans="1:15" ht="15" customHeight="1" x14ac:dyDescent="0.25">
      <c r="A97" s="53" t="s">
        <v>170</v>
      </c>
      <c r="B97" s="13">
        <f t="shared" si="8"/>
        <v>0</v>
      </c>
      <c r="C97" s="61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6"/>
      <c r="O97" s="13">
        <f t="shared" si="22"/>
        <v>0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898</v>
      </c>
      <c r="C100" s="63">
        <f t="shared" ref="C100:N100" si="23">C101+C102</f>
        <v>819</v>
      </c>
      <c r="D100" s="63">
        <f t="shared" si="23"/>
        <v>1</v>
      </c>
      <c r="E100" s="64">
        <f t="shared" si="23"/>
        <v>17</v>
      </c>
      <c r="F100" s="64">
        <f t="shared" si="23"/>
        <v>0</v>
      </c>
      <c r="G100" s="64">
        <f t="shared" si="23"/>
        <v>0</v>
      </c>
      <c r="H100" s="64">
        <f t="shared" si="23"/>
        <v>57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0</v>
      </c>
      <c r="M100" s="64">
        <f t="shared" si="23"/>
        <v>3</v>
      </c>
      <c r="N100" s="65">
        <f t="shared" si="23"/>
        <v>0</v>
      </c>
      <c r="O100" s="66">
        <f t="shared" si="22"/>
        <v>898</v>
      </c>
    </row>
    <row r="101" spans="1:15" x14ac:dyDescent="0.25">
      <c r="A101" s="191" t="s">
        <v>168</v>
      </c>
      <c r="B101" s="67">
        <f t="shared" si="8"/>
        <v>638</v>
      </c>
      <c r="C101" s="68">
        <f t="shared" ref="C101:N101" si="24">C103+C104+C105+C106+C107+C108+C109+C110+C111+C112+C113</f>
        <v>585</v>
      </c>
      <c r="D101" s="68">
        <f t="shared" si="24"/>
        <v>1</v>
      </c>
      <c r="E101" s="69">
        <f t="shared" si="24"/>
        <v>17</v>
      </c>
      <c r="F101" s="69">
        <f t="shared" si="24"/>
        <v>0</v>
      </c>
      <c r="G101" s="69">
        <f t="shared" si="24"/>
        <v>0</v>
      </c>
      <c r="H101" s="69">
        <f t="shared" si="24"/>
        <v>31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0</v>
      </c>
      <c r="M101" s="69">
        <f t="shared" si="24"/>
        <v>3</v>
      </c>
      <c r="N101" s="70">
        <f t="shared" si="24"/>
        <v>0</v>
      </c>
      <c r="O101" s="67">
        <f t="shared" si="22"/>
        <v>638</v>
      </c>
    </row>
    <row r="102" spans="1:15" ht="15.75" thickBot="1" x14ac:dyDescent="0.3">
      <c r="A102" s="192" t="s">
        <v>167</v>
      </c>
      <c r="B102" s="71">
        <f t="shared" si="8"/>
        <v>260</v>
      </c>
      <c r="C102" s="72">
        <f t="shared" ref="C102:N102" si="25">C114+C115+C116+C117+C118+C119+C120+C121+C122+C123+C124+C125+C126+C127+C128+C129+C130</f>
        <v>234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26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260</v>
      </c>
    </row>
    <row r="103" spans="1:15" x14ac:dyDescent="0.25">
      <c r="A103" s="38" t="s">
        <v>30</v>
      </c>
      <c r="B103" s="8">
        <f t="shared" si="8"/>
        <v>390</v>
      </c>
      <c r="C103" s="58">
        <v>366</v>
      </c>
      <c r="D103" s="35">
        <v>1</v>
      </c>
      <c r="E103" s="28">
        <v>5</v>
      </c>
      <c r="F103" s="28"/>
      <c r="G103" s="28"/>
      <c r="H103" s="28">
        <v>16</v>
      </c>
      <c r="I103" s="28">
        <v>1</v>
      </c>
      <c r="J103" s="28"/>
      <c r="K103" s="28"/>
      <c r="L103" s="28"/>
      <c r="M103" s="28">
        <v>1</v>
      </c>
      <c r="N103" s="29"/>
      <c r="O103" s="8">
        <f t="shared" si="22"/>
        <v>390</v>
      </c>
    </row>
    <row r="104" spans="1:15" x14ac:dyDescent="0.25">
      <c r="A104" s="39" t="s">
        <v>31</v>
      </c>
      <c r="B104" s="13">
        <f t="shared" si="8"/>
        <v>26</v>
      </c>
      <c r="C104" s="59">
        <v>20</v>
      </c>
      <c r="D104" s="40"/>
      <c r="E104" s="30">
        <v>2</v>
      </c>
      <c r="F104" s="30"/>
      <c r="G104" s="30"/>
      <c r="H104" s="30">
        <v>2</v>
      </c>
      <c r="I104" s="30"/>
      <c r="J104" s="30"/>
      <c r="K104" s="30"/>
      <c r="L104" s="30"/>
      <c r="M104" s="30">
        <v>2</v>
      </c>
      <c r="N104" s="31"/>
      <c r="O104" s="13">
        <f t="shared" si="22"/>
        <v>26</v>
      </c>
    </row>
    <row r="105" spans="1:15" x14ac:dyDescent="0.25">
      <c r="A105" s="39" t="s">
        <v>157</v>
      </c>
      <c r="B105" s="13">
        <f t="shared" si="8"/>
        <v>100</v>
      </c>
      <c r="C105" s="59">
        <v>92</v>
      </c>
      <c r="D105" s="40"/>
      <c r="E105" s="30">
        <v>3</v>
      </c>
      <c r="F105" s="30"/>
      <c r="G105" s="30"/>
      <c r="H105" s="30">
        <v>5</v>
      </c>
      <c r="I105" s="30"/>
      <c r="J105" s="30"/>
      <c r="K105" s="30"/>
      <c r="L105" s="30"/>
      <c r="M105" s="30"/>
      <c r="N105" s="31"/>
      <c r="O105" s="13">
        <f t="shared" si="22"/>
        <v>100</v>
      </c>
    </row>
    <row r="106" spans="1:15" x14ac:dyDescent="0.25">
      <c r="A106" s="39" t="s">
        <v>158</v>
      </c>
      <c r="B106" s="13">
        <f t="shared" si="8"/>
        <v>15</v>
      </c>
      <c r="C106" s="59">
        <v>14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/>
      <c r="N106" s="31"/>
      <c r="O106" s="13">
        <f t="shared" si="22"/>
        <v>15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15</v>
      </c>
      <c r="C108" s="59">
        <v>12</v>
      </c>
      <c r="D108" s="40"/>
      <c r="E108" s="30">
        <v>2</v>
      </c>
      <c r="F108" s="30"/>
      <c r="G108" s="30"/>
      <c r="H108" s="30">
        <v>1</v>
      </c>
      <c r="I108" s="30"/>
      <c r="J108" s="30"/>
      <c r="K108" s="30"/>
      <c r="L108" s="30"/>
      <c r="M108" s="30"/>
      <c r="N108" s="31"/>
      <c r="O108" s="13">
        <f t="shared" si="22"/>
        <v>15</v>
      </c>
    </row>
    <row r="109" spans="1:15" x14ac:dyDescent="0.25">
      <c r="A109" s="39" t="s">
        <v>172</v>
      </c>
      <c r="B109" s="13">
        <f t="shared" si="26"/>
        <v>32</v>
      </c>
      <c r="C109" s="59">
        <v>28</v>
      </c>
      <c r="D109" s="40"/>
      <c r="E109" s="30">
        <v>2</v>
      </c>
      <c r="F109" s="30"/>
      <c r="G109" s="30"/>
      <c r="H109" s="30">
        <v>2</v>
      </c>
      <c r="I109" s="30"/>
      <c r="J109" s="30"/>
      <c r="K109" s="30"/>
      <c r="L109" s="30"/>
      <c r="M109" s="30"/>
      <c r="N109" s="31"/>
      <c r="O109" s="13">
        <f t="shared" si="22"/>
        <v>32</v>
      </c>
    </row>
    <row r="110" spans="1:15" x14ac:dyDescent="0.25">
      <c r="A110" s="39" t="s">
        <v>161</v>
      </c>
      <c r="B110" s="13">
        <f t="shared" si="26"/>
        <v>15</v>
      </c>
      <c r="C110" s="59">
        <v>12</v>
      </c>
      <c r="D110" s="40"/>
      <c r="E110" s="30">
        <v>2</v>
      </c>
      <c r="F110" s="30"/>
      <c r="G110" s="30"/>
      <c r="H110" s="30">
        <v>1</v>
      </c>
      <c r="I110" s="30"/>
      <c r="J110" s="30"/>
      <c r="K110" s="30"/>
      <c r="L110" s="30"/>
      <c r="M110" s="30"/>
      <c r="N110" s="31"/>
      <c r="O110" s="13">
        <f t="shared" si="22"/>
        <v>15</v>
      </c>
    </row>
    <row r="111" spans="1:15" x14ac:dyDescent="0.25">
      <c r="A111" s="39" t="s">
        <v>162</v>
      </c>
      <c r="B111" s="13">
        <f t="shared" si="26"/>
        <v>15</v>
      </c>
      <c r="C111" s="59">
        <v>13</v>
      </c>
      <c r="D111" s="40"/>
      <c r="E111" s="30">
        <v>1</v>
      </c>
      <c r="F111" s="30"/>
      <c r="G111" s="30"/>
      <c r="H111" s="30">
        <v>1</v>
      </c>
      <c r="I111" s="30"/>
      <c r="J111" s="30"/>
      <c r="K111" s="30"/>
      <c r="L111" s="30"/>
      <c r="M111" s="30"/>
      <c r="N111" s="31"/>
      <c r="O111" s="13">
        <f t="shared" si="22"/>
        <v>15</v>
      </c>
    </row>
    <row r="112" spans="1:15" x14ac:dyDescent="0.25">
      <c r="A112" s="39" t="s">
        <v>163</v>
      </c>
      <c r="B112" s="13">
        <f t="shared" si="26"/>
        <v>30</v>
      </c>
      <c r="C112" s="59">
        <v>28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2"/>
        <v>30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110</v>
      </c>
      <c r="C114" s="59">
        <v>100</v>
      </c>
      <c r="D114" s="40"/>
      <c r="E114" s="30"/>
      <c r="F114" s="30"/>
      <c r="G114" s="30"/>
      <c r="H114" s="30">
        <v>10</v>
      </c>
      <c r="I114" s="30"/>
      <c r="J114" s="30"/>
      <c r="K114" s="30"/>
      <c r="L114" s="30"/>
      <c r="M114" s="30"/>
      <c r="N114" s="31"/>
      <c r="O114" s="13">
        <f t="shared" si="27"/>
        <v>110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20</v>
      </c>
      <c r="C117" s="59">
        <v>18</v>
      </c>
      <c r="D117" s="40"/>
      <c r="E117" s="30"/>
      <c r="F117" s="30"/>
      <c r="G117" s="30"/>
      <c r="H117" s="30">
        <v>2</v>
      </c>
      <c r="I117" s="30"/>
      <c r="J117" s="30"/>
      <c r="K117" s="30"/>
      <c r="L117" s="30"/>
      <c r="M117" s="30"/>
      <c r="N117" s="31"/>
      <c r="O117" s="13">
        <f t="shared" si="27"/>
        <v>20</v>
      </c>
    </row>
    <row r="118" spans="1:15" x14ac:dyDescent="0.25">
      <c r="A118" s="39" t="s">
        <v>37</v>
      </c>
      <c r="B118" s="13">
        <f t="shared" si="26"/>
        <v>15</v>
      </c>
      <c r="C118" s="59">
        <v>13</v>
      </c>
      <c r="D118" s="40"/>
      <c r="E118" s="30"/>
      <c r="F118" s="30"/>
      <c r="G118" s="30"/>
      <c r="H118" s="30">
        <v>2</v>
      </c>
      <c r="I118" s="30"/>
      <c r="J118" s="30"/>
      <c r="K118" s="30"/>
      <c r="L118" s="30"/>
      <c r="M118" s="30"/>
      <c r="N118" s="31"/>
      <c r="O118" s="13">
        <f t="shared" si="27"/>
        <v>15</v>
      </c>
    </row>
    <row r="119" spans="1:15" x14ac:dyDescent="0.25">
      <c r="A119" s="39" t="s">
        <v>38</v>
      </c>
      <c r="B119" s="13">
        <f t="shared" si="26"/>
        <v>25</v>
      </c>
      <c r="C119" s="59">
        <v>23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25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15</v>
      </c>
      <c r="C121" s="59">
        <v>13</v>
      </c>
      <c r="D121" s="40"/>
      <c r="E121" s="30"/>
      <c r="F121" s="30"/>
      <c r="G121" s="30"/>
      <c r="H121" s="30">
        <v>2</v>
      </c>
      <c r="I121" s="30"/>
      <c r="J121" s="30"/>
      <c r="K121" s="30"/>
      <c r="L121" s="30"/>
      <c r="M121" s="30"/>
      <c r="N121" s="31"/>
      <c r="O121" s="13">
        <f t="shared" si="27"/>
        <v>15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30</v>
      </c>
      <c r="C124" s="59">
        <v>28</v>
      </c>
      <c r="D124" s="40"/>
      <c r="E124" s="30"/>
      <c r="F124" s="30"/>
      <c r="G124" s="30"/>
      <c r="H124" s="30">
        <v>2</v>
      </c>
      <c r="I124" s="30"/>
      <c r="J124" s="30"/>
      <c r="K124" s="30"/>
      <c r="L124" s="30"/>
      <c r="M124" s="30"/>
      <c r="N124" s="31"/>
      <c r="O124" s="13">
        <f t="shared" si="27"/>
        <v>30</v>
      </c>
    </row>
    <row r="125" spans="1:15" x14ac:dyDescent="0.25">
      <c r="A125" s="39" t="s">
        <v>44</v>
      </c>
      <c r="B125" s="13">
        <f t="shared" si="26"/>
        <v>15</v>
      </c>
      <c r="C125" s="59">
        <v>13</v>
      </c>
      <c r="D125" s="40"/>
      <c r="E125" s="30"/>
      <c r="F125" s="30"/>
      <c r="G125" s="30"/>
      <c r="H125" s="30">
        <v>2</v>
      </c>
      <c r="I125" s="30"/>
      <c r="J125" s="30"/>
      <c r="K125" s="30"/>
      <c r="L125" s="30"/>
      <c r="M125" s="30"/>
      <c r="N125" s="31"/>
      <c r="O125" s="13">
        <f t="shared" si="27"/>
        <v>15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15</v>
      </c>
      <c r="C127" s="59">
        <v>13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15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15</v>
      </c>
      <c r="C129" s="59">
        <v>13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15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445</v>
      </c>
      <c r="C131" s="63">
        <f t="shared" ref="C131:N131" si="28">C132+C133</f>
        <v>415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27</v>
      </c>
      <c r="I131" s="64">
        <f t="shared" si="28"/>
        <v>0</v>
      </c>
      <c r="J131" s="64">
        <f t="shared" si="28"/>
        <v>3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445</v>
      </c>
    </row>
    <row r="132" spans="1:15" x14ac:dyDescent="0.25">
      <c r="A132" s="191" t="s">
        <v>166</v>
      </c>
      <c r="B132" s="67">
        <f t="shared" si="26"/>
        <v>335</v>
      </c>
      <c r="C132" s="68">
        <f t="shared" ref="C132:N132" si="29">C134+C135+C136+C137+C138+C139+C140+C141+C142+C143+C144+C145+C146+C147+C148+C149+C150+C151+C152+C153+C154+C155+C156</f>
        <v>313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19</v>
      </c>
      <c r="I132" s="69">
        <f t="shared" si="29"/>
        <v>0</v>
      </c>
      <c r="J132" s="69">
        <f t="shared" si="29"/>
        <v>3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335</v>
      </c>
    </row>
    <row r="133" spans="1:15" ht="15.75" thickBot="1" x14ac:dyDescent="0.3">
      <c r="A133" s="192" t="s">
        <v>169</v>
      </c>
      <c r="B133" s="71">
        <f t="shared" si="26"/>
        <v>110</v>
      </c>
      <c r="C133" s="72">
        <f t="shared" ref="C133:N133" si="30">C157+C158+C159+C160+C161+C162+C163+C164+C165</f>
        <v>102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8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110</v>
      </c>
    </row>
    <row r="134" spans="1:15" x14ac:dyDescent="0.25">
      <c r="A134" s="38" t="s">
        <v>51</v>
      </c>
      <c r="B134" s="8">
        <f t="shared" si="26"/>
        <v>15</v>
      </c>
      <c r="C134" s="58">
        <v>14</v>
      </c>
      <c r="D134" s="35"/>
      <c r="E134" s="28"/>
      <c r="F134" s="28"/>
      <c r="G134" s="28"/>
      <c r="H134" s="28">
        <v>1</v>
      </c>
      <c r="I134" s="28"/>
      <c r="J134" s="28"/>
      <c r="K134" s="28"/>
      <c r="L134" s="28"/>
      <c r="M134" s="28"/>
      <c r="N134" s="29"/>
      <c r="O134" s="8">
        <f t="shared" si="27"/>
        <v>15</v>
      </c>
    </row>
    <row r="135" spans="1:15" x14ac:dyDescent="0.25">
      <c r="A135" s="39" t="s">
        <v>52</v>
      </c>
      <c r="B135" s="13">
        <f t="shared" si="26"/>
        <v>20</v>
      </c>
      <c r="C135" s="59">
        <v>18</v>
      </c>
      <c r="D135" s="40"/>
      <c r="E135" s="30"/>
      <c r="F135" s="30"/>
      <c r="G135" s="30"/>
      <c r="H135" s="30">
        <v>1</v>
      </c>
      <c r="I135" s="30"/>
      <c r="J135" s="30">
        <v>1</v>
      </c>
      <c r="K135" s="30"/>
      <c r="L135" s="30"/>
      <c r="M135" s="30"/>
      <c r="N135" s="31"/>
      <c r="O135" s="13">
        <f t="shared" si="27"/>
        <v>20</v>
      </c>
    </row>
    <row r="136" spans="1:15" x14ac:dyDescent="0.25">
      <c r="A136" s="39" t="s">
        <v>53</v>
      </c>
      <c r="B136" s="13">
        <f t="shared" si="26"/>
        <v>20</v>
      </c>
      <c r="C136" s="59">
        <v>19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20</v>
      </c>
    </row>
    <row r="137" spans="1:15" x14ac:dyDescent="0.25">
      <c r="A137" s="39" t="s">
        <v>54</v>
      </c>
      <c r="B137" s="13">
        <f t="shared" si="26"/>
        <v>15</v>
      </c>
      <c r="C137" s="59">
        <v>14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15</v>
      </c>
    </row>
    <row r="138" spans="1:15" x14ac:dyDescent="0.25">
      <c r="A138" s="39" t="s">
        <v>55</v>
      </c>
      <c r="B138" s="13">
        <f t="shared" si="26"/>
        <v>15</v>
      </c>
      <c r="C138" s="59">
        <v>14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15</v>
      </c>
    </row>
    <row r="139" spans="1:15" x14ac:dyDescent="0.25">
      <c r="A139" s="39" t="s">
        <v>56</v>
      </c>
      <c r="B139" s="13">
        <f t="shared" si="26"/>
        <v>15</v>
      </c>
      <c r="C139" s="59">
        <v>14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15</v>
      </c>
    </row>
    <row r="140" spans="1:15" x14ac:dyDescent="0.25">
      <c r="A140" s="39" t="s">
        <v>57</v>
      </c>
      <c r="B140" s="13">
        <f t="shared" ref="B140:B171" si="31">SUM(C140:N140)</f>
        <v>15</v>
      </c>
      <c r="C140" s="59">
        <v>14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15</v>
      </c>
    </row>
    <row r="141" spans="1:15" x14ac:dyDescent="0.25">
      <c r="A141" s="39" t="s">
        <v>58</v>
      </c>
      <c r="B141" s="13">
        <f t="shared" si="31"/>
        <v>15</v>
      </c>
      <c r="C141" s="59">
        <v>14</v>
      </c>
      <c r="D141" s="40"/>
      <c r="E141" s="30"/>
      <c r="F141" s="30"/>
      <c r="G141" s="30"/>
      <c r="H141" s="30">
        <v>1</v>
      </c>
      <c r="I141" s="30"/>
      <c r="J141" s="30"/>
      <c r="K141" s="30"/>
      <c r="L141" s="30"/>
      <c r="M141" s="30"/>
      <c r="N141" s="31"/>
      <c r="O141" s="13">
        <f t="shared" si="27"/>
        <v>15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15</v>
      </c>
      <c r="C143" s="59">
        <v>14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15</v>
      </c>
    </row>
    <row r="144" spans="1:15" x14ac:dyDescent="0.25">
      <c r="A144" s="39" t="s">
        <v>61</v>
      </c>
      <c r="B144" s="13">
        <f t="shared" si="31"/>
        <v>0</v>
      </c>
      <c r="C144" s="59"/>
      <c r="D144" s="40"/>
      <c r="E144" s="30"/>
      <c r="F144" s="30"/>
      <c r="G144" s="30"/>
      <c r="H144" s="30"/>
      <c r="I144" s="30"/>
      <c r="J144" s="30"/>
      <c r="K144" s="30"/>
      <c r="L144" s="30"/>
      <c r="M144" s="30"/>
      <c r="N144" s="31"/>
      <c r="O144" s="13">
        <f t="shared" si="27"/>
        <v>0</v>
      </c>
    </row>
    <row r="145" spans="1:15" x14ac:dyDescent="0.25">
      <c r="A145" s="39" t="s">
        <v>62</v>
      </c>
      <c r="B145" s="13">
        <f t="shared" si="31"/>
        <v>15</v>
      </c>
      <c r="C145" s="59">
        <v>14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7"/>
        <v>15</v>
      </c>
    </row>
    <row r="146" spans="1:15" x14ac:dyDescent="0.25">
      <c r="A146" s="39" t="s">
        <v>63</v>
      </c>
      <c r="B146" s="13">
        <f t="shared" si="31"/>
        <v>0</v>
      </c>
      <c r="C146" s="59"/>
      <c r="D146" s="40"/>
      <c r="E146" s="30"/>
      <c r="F146" s="30"/>
      <c r="G146" s="30"/>
      <c r="H146" s="30"/>
      <c r="I146" s="30"/>
      <c r="J146" s="30"/>
      <c r="K146" s="30"/>
      <c r="L146" s="30"/>
      <c r="M146" s="30"/>
      <c r="N146" s="31"/>
      <c r="O146" s="13">
        <f t="shared" si="27"/>
        <v>0</v>
      </c>
    </row>
    <row r="147" spans="1:15" x14ac:dyDescent="0.25">
      <c r="A147" s="39" t="s">
        <v>64</v>
      </c>
      <c r="B147" s="13">
        <f t="shared" si="31"/>
        <v>15</v>
      </c>
      <c r="C147" s="205">
        <v>13</v>
      </c>
      <c r="D147" s="40"/>
      <c r="E147" s="30"/>
      <c r="F147" s="30"/>
      <c r="G147" s="30"/>
      <c r="H147" s="30">
        <v>1</v>
      </c>
      <c r="I147" s="30"/>
      <c r="J147" s="30">
        <v>1</v>
      </c>
      <c r="K147" s="30"/>
      <c r="L147" s="30"/>
      <c r="M147" s="30"/>
      <c r="N147" s="31"/>
      <c r="O147" s="13">
        <f t="shared" si="27"/>
        <v>15</v>
      </c>
    </row>
    <row r="148" spans="1:15" x14ac:dyDescent="0.25">
      <c r="A148" s="39" t="s">
        <v>65</v>
      </c>
      <c r="B148" s="13">
        <f t="shared" si="31"/>
        <v>20</v>
      </c>
      <c r="C148" s="59">
        <v>18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20</v>
      </c>
    </row>
    <row r="149" spans="1:15" x14ac:dyDescent="0.25">
      <c r="A149" s="39" t="s">
        <v>66</v>
      </c>
      <c r="B149" s="13">
        <f t="shared" si="31"/>
        <v>20</v>
      </c>
      <c r="C149" s="59">
        <v>19</v>
      </c>
      <c r="D149" s="40"/>
      <c r="E149" s="30"/>
      <c r="F149" s="30"/>
      <c r="G149" s="30"/>
      <c r="H149" s="30">
        <v>1</v>
      </c>
      <c r="I149" s="30"/>
      <c r="J149" s="30"/>
      <c r="K149" s="30"/>
      <c r="L149" s="30"/>
      <c r="M149" s="30"/>
      <c r="N149" s="31"/>
      <c r="O149" s="13">
        <f t="shared" si="27"/>
        <v>20</v>
      </c>
    </row>
    <row r="150" spans="1:15" x14ac:dyDescent="0.25">
      <c r="A150" s="39" t="s">
        <v>67</v>
      </c>
      <c r="B150" s="13">
        <f t="shared" si="31"/>
        <v>15</v>
      </c>
      <c r="C150" s="59">
        <v>14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15</v>
      </c>
    </row>
    <row r="151" spans="1:15" x14ac:dyDescent="0.25">
      <c r="A151" s="39" t="s">
        <v>171</v>
      </c>
      <c r="B151" s="13">
        <f t="shared" si="31"/>
        <v>0</v>
      </c>
      <c r="C151" s="59"/>
      <c r="D151" s="40"/>
      <c r="E151" s="30"/>
      <c r="F151" s="30"/>
      <c r="G151" s="30"/>
      <c r="H151" s="30"/>
      <c r="I151" s="30"/>
      <c r="J151" s="30"/>
      <c r="K151" s="30"/>
      <c r="L151" s="30"/>
      <c r="M151" s="30"/>
      <c r="N151" s="31"/>
      <c r="O151" s="13">
        <f t="shared" si="27"/>
        <v>0</v>
      </c>
    </row>
    <row r="152" spans="1:15" x14ac:dyDescent="0.25">
      <c r="A152" s="39" t="s">
        <v>68</v>
      </c>
      <c r="B152" s="13">
        <f t="shared" si="31"/>
        <v>35</v>
      </c>
      <c r="C152" s="59">
        <v>33</v>
      </c>
      <c r="D152" s="40"/>
      <c r="E152" s="30"/>
      <c r="F152" s="30"/>
      <c r="G152" s="30"/>
      <c r="H152" s="30">
        <v>2</v>
      </c>
      <c r="I152" s="30"/>
      <c r="J152" s="30"/>
      <c r="K152" s="30"/>
      <c r="L152" s="30"/>
      <c r="M152" s="30"/>
      <c r="N152" s="31"/>
      <c r="O152" s="13">
        <f t="shared" si="27"/>
        <v>35</v>
      </c>
    </row>
    <row r="153" spans="1:15" x14ac:dyDescent="0.25">
      <c r="A153" s="39" t="s">
        <v>69</v>
      </c>
      <c r="B153" s="13">
        <f t="shared" si="31"/>
        <v>25</v>
      </c>
      <c r="C153" s="59">
        <v>24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7"/>
        <v>25</v>
      </c>
    </row>
    <row r="154" spans="1:15" x14ac:dyDescent="0.25">
      <c r="A154" s="39" t="s">
        <v>70</v>
      </c>
      <c r="B154" s="13">
        <f t="shared" si="31"/>
        <v>30</v>
      </c>
      <c r="C154" s="59">
        <v>29</v>
      </c>
      <c r="D154" s="40"/>
      <c r="E154" s="30"/>
      <c r="F154" s="30"/>
      <c r="G154" s="30"/>
      <c r="H154" s="30">
        <v>1</v>
      </c>
      <c r="I154" s="30"/>
      <c r="J154" s="30"/>
      <c r="K154" s="30"/>
      <c r="L154" s="30"/>
      <c r="M154" s="30"/>
      <c r="N154" s="31"/>
      <c r="O154" s="13">
        <f t="shared" si="27"/>
        <v>30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15</v>
      </c>
      <c r="C156" s="59">
        <v>14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15</v>
      </c>
    </row>
    <row r="157" spans="1:15" x14ac:dyDescent="0.25">
      <c r="A157" s="39" t="s">
        <v>73</v>
      </c>
      <c r="B157" s="13">
        <f t="shared" si="31"/>
        <v>15</v>
      </c>
      <c r="C157" s="59">
        <v>14</v>
      </c>
      <c r="D157" s="40"/>
      <c r="E157" s="30"/>
      <c r="F157" s="30"/>
      <c r="G157" s="30"/>
      <c r="H157" s="30">
        <v>1</v>
      </c>
      <c r="I157" s="30"/>
      <c r="J157" s="30"/>
      <c r="K157" s="30"/>
      <c r="L157" s="30"/>
      <c r="M157" s="30"/>
      <c r="N157" s="31"/>
      <c r="O157" s="13">
        <f t="shared" si="27"/>
        <v>15</v>
      </c>
    </row>
    <row r="158" spans="1:15" x14ac:dyDescent="0.25">
      <c r="A158" s="39" t="s">
        <v>74</v>
      </c>
      <c r="B158" s="13">
        <f t="shared" si="31"/>
        <v>15</v>
      </c>
      <c r="C158" s="59">
        <v>14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7"/>
        <v>15</v>
      </c>
    </row>
    <row r="159" spans="1:15" x14ac:dyDescent="0.25">
      <c r="A159" s="39" t="s">
        <v>75</v>
      </c>
      <c r="B159" s="13">
        <f t="shared" si="31"/>
        <v>15</v>
      </c>
      <c r="C159" s="59">
        <v>14</v>
      </c>
      <c r="D159" s="40"/>
      <c r="E159" s="30"/>
      <c r="F159" s="30"/>
      <c r="G159" s="30"/>
      <c r="H159" s="30">
        <v>1</v>
      </c>
      <c r="I159" s="30"/>
      <c r="J159" s="30"/>
      <c r="K159" s="30"/>
      <c r="L159" s="30"/>
      <c r="M159" s="30"/>
      <c r="N159" s="31"/>
      <c r="O159" s="13">
        <f t="shared" si="27"/>
        <v>15</v>
      </c>
    </row>
    <row r="160" spans="1:15" x14ac:dyDescent="0.25">
      <c r="A160" s="39" t="s">
        <v>76</v>
      </c>
      <c r="B160" s="13">
        <f t="shared" si="31"/>
        <v>15</v>
      </c>
      <c r="C160" s="59">
        <v>14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7"/>
        <v>15</v>
      </c>
    </row>
    <row r="161" spans="1:15" x14ac:dyDescent="0.25">
      <c r="A161" s="39" t="s">
        <v>77</v>
      </c>
      <c r="B161" s="13">
        <f t="shared" si="31"/>
        <v>10</v>
      </c>
      <c r="C161" s="59">
        <v>9</v>
      </c>
      <c r="D161" s="40"/>
      <c r="E161" s="30"/>
      <c r="F161" s="30"/>
      <c r="G161" s="30"/>
      <c r="H161" s="30">
        <v>1</v>
      </c>
      <c r="I161" s="30"/>
      <c r="J161" s="30"/>
      <c r="K161" s="30"/>
      <c r="L161" s="30"/>
      <c r="M161" s="30"/>
      <c r="N161" s="31"/>
      <c r="O161" s="13">
        <f t="shared" si="27"/>
        <v>10</v>
      </c>
    </row>
    <row r="162" spans="1:15" ht="15.75" customHeight="1" x14ac:dyDescent="0.25">
      <c r="A162" s="45" t="s">
        <v>78</v>
      </c>
      <c r="B162" s="13">
        <f t="shared" si="31"/>
        <v>10</v>
      </c>
      <c r="C162" s="59">
        <v>9</v>
      </c>
      <c r="D162" s="40"/>
      <c r="E162" s="30"/>
      <c r="F162" s="30"/>
      <c r="G162" s="30"/>
      <c r="H162" s="30">
        <v>1</v>
      </c>
      <c r="I162" s="30"/>
      <c r="J162" s="30"/>
      <c r="K162" s="30"/>
      <c r="L162" s="30"/>
      <c r="M162" s="30"/>
      <c r="N162" s="31"/>
      <c r="O162" s="13">
        <f t="shared" si="27"/>
        <v>10</v>
      </c>
    </row>
    <row r="163" spans="1:15" x14ac:dyDescent="0.25">
      <c r="A163" s="45" t="s">
        <v>79</v>
      </c>
      <c r="B163" s="13">
        <f t="shared" si="31"/>
        <v>15</v>
      </c>
      <c r="C163" s="59">
        <v>14</v>
      </c>
      <c r="D163" s="40"/>
      <c r="E163" s="30"/>
      <c r="F163" s="30"/>
      <c r="G163" s="30"/>
      <c r="H163" s="30">
        <v>1</v>
      </c>
      <c r="I163" s="30"/>
      <c r="J163" s="30"/>
      <c r="K163" s="30"/>
      <c r="L163" s="30"/>
      <c r="M163" s="30"/>
      <c r="N163" s="31"/>
      <c r="O163" s="13">
        <f t="shared" si="27"/>
        <v>15</v>
      </c>
    </row>
    <row r="164" spans="1:15" x14ac:dyDescent="0.25">
      <c r="A164" s="45" t="s">
        <v>80</v>
      </c>
      <c r="B164" s="13">
        <f t="shared" si="31"/>
        <v>15</v>
      </c>
      <c r="C164" s="59">
        <v>14</v>
      </c>
      <c r="D164" s="40"/>
      <c r="E164" s="30"/>
      <c r="F164" s="30"/>
      <c r="G164" s="30"/>
      <c r="H164" s="30">
        <v>1</v>
      </c>
      <c r="I164" s="30"/>
      <c r="J164" s="30"/>
      <c r="K164" s="30"/>
      <c r="L164" s="30"/>
      <c r="M164" s="30"/>
      <c r="N164" s="31"/>
      <c r="O164" s="13">
        <f t="shared" si="27"/>
        <v>15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15</v>
      </c>
      <c r="C166" s="63">
        <f t="shared" ref="C166:N166" si="32">C167+C168+C169+C170+C171+C172</f>
        <v>15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15</v>
      </c>
    </row>
    <row r="167" spans="1:15" x14ac:dyDescent="0.25">
      <c r="A167" s="38" t="s">
        <v>83</v>
      </c>
      <c r="B167" s="8">
        <f t="shared" si="31"/>
        <v>3</v>
      </c>
      <c r="C167" s="58">
        <v>3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3</v>
      </c>
    </row>
    <row r="168" spans="1:15" x14ac:dyDescent="0.25">
      <c r="A168" s="39" t="s">
        <v>84</v>
      </c>
      <c r="B168" s="13">
        <f t="shared" si="31"/>
        <v>2</v>
      </c>
      <c r="C168" s="59">
        <v>2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2</v>
      </c>
    </row>
    <row r="169" spans="1:15" x14ac:dyDescent="0.25">
      <c r="A169" s="39" t="s">
        <v>85</v>
      </c>
      <c r="B169" s="13">
        <f t="shared" si="31"/>
        <v>3</v>
      </c>
      <c r="C169" s="59">
        <v>3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3</v>
      </c>
    </row>
    <row r="170" spans="1:15" x14ac:dyDescent="0.25">
      <c r="A170" s="39" t="s">
        <v>103</v>
      </c>
      <c r="B170" s="13">
        <f t="shared" si="31"/>
        <v>1</v>
      </c>
      <c r="C170" s="59">
        <v>1</v>
      </c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1</v>
      </c>
    </row>
    <row r="171" spans="1:15" x14ac:dyDescent="0.25">
      <c r="A171" s="39" t="s">
        <v>86</v>
      </c>
      <c r="B171" s="13">
        <f t="shared" si="31"/>
        <v>2</v>
      </c>
      <c r="C171" s="59">
        <v>2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2</v>
      </c>
    </row>
    <row r="172" spans="1:15" ht="15.75" thickBot="1" x14ac:dyDescent="0.3">
      <c r="A172" s="42" t="s">
        <v>104</v>
      </c>
      <c r="B172" s="16">
        <f>SUM(C172:N172)</f>
        <v>4</v>
      </c>
      <c r="C172" s="60">
        <v>4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4</v>
      </c>
    </row>
    <row r="173" spans="1:15" x14ac:dyDescent="0.25">
      <c r="A173" s="47" t="s">
        <v>165</v>
      </c>
      <c r="B173" s="66">
        <f>SUM(C173:N173)</f>
        <v>60</v>
      </c>
      <c r="C173" s="77">
        <v>42</v>
      </c>
      <c r="D173" s="63">
        <v>1</v>
      </c>
      <c r="E173" s="64">
        <v>13</v>
      </c>
      <c r="F173" s="64"/>
      <c r="G173" s="64"/>
      <c r="H173" s="64">
        <v>4</v>
      </c>
      <c r="I173" s="64"/>
      <c r="J173" s="64"/>
      <c r="K173" s="64"/>
      <c r="L173" s="64"/>
      <c r="M173" s="64"/>
      <c r="N173" s="65"/>
      <c r="O173" s="66">
        <f t="shared" si="33"/>
        <v>60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9</v>
      </c>
      <c r="D174" s="72"/>
      <c r="E174" s="73">
        <v>5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65</v>
      </c>
      <c r="C175" s="77">
        <v>62</v>
      </c>
      <c r="D175" s="63"/>
      <c r="E175" s="64"/>
      <c r="F175" s="64"/>
      <c r="G175" s="64"/>
      <c r="H175" s="64"/>
      <c r="I175" s="64"/>
      <c r="J175" s="64"/>
      <c r="K175" s="64">
        <v>3</v>
      </c>
      <c r="L175" s="64"/>
      <c r="M175" s="64"/>
      <c r="N175" s="65"/>
      <c r="O175" s="66">
        <f t="shared" si="33"/>
        <v>65</v>
      </c>
    </row>
    <row r="176" spans="1:15" ht="15.75" thickBot="1" x14ac:dyDescent="0.3">
      <c r="A176" s="49" t="s">
        <v>89</v>
      </c>
      <c r="B176" s="79">
        <f>SUM(C176:N176)</f>
        <v>83</v>
      </c>
      <c r="C176" s="79">
        <v>7</v>
      </c>
      <c r="D176" s="80"/>
      <c r="E176" s="81"/>
      <c r="F176" s="81"/>
      <c r="G176" s="81"/>
      <c r="H176" s="81"/>
      <c r="I176" s="81"/>
      <c r="J176" s="85">
        <v>76</v>
      </c>
      <c r="K176" s="81"/>
      <c r="L176" s="81"/>
      <c r="M176" s="81"/>
      <c r="N176" s="82"/>
      <c r="O176" s="62">
        <f t="shared" si="33"/>
        <v>83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2297</v>
      </c>
      <c r="C4" s="11">
        <f t="shared" ref="C4:N4" si="1">C5+C6</f>
        <v>2012</v>
      </c>
      <c r="D4" s="11">
        <f t="shared" si="1"/>
        <v>12</v>
      </c>
      <c r="E4" s="10">
        <f t="shared" si="1"/>
        <v>35</v>
      </c>
      <c r="F4" s="10">
        <f t="shared" si="1"/>
        <v>0</v>
      </c>
      <c r="G4" s="10">
        <f t="shared" si="1"/>
        <v>0</v>
      </c>
      <c r="H4" s="10">
        <f t="shared" si="1"/>
        <v>135</v>
      </c>
      <c r="I4" s="10">
        <f t="shared" si="1"/>
        <v>6</v>
      </c>
      <c r="J4" s="10">
        <f t="shared" si="1"/>
        <v>89</v>
      </c>
      <c r="K4" s="10">
        <f t="shared" si="1"/>
        <v>1</v>
      </c>
      <c r="L4" s="10">
        <f t="shared" si="1"/>
        <v>0</v>
      </c>
      <c r="M4" s="10">
        <f t="shared" si="1"/>
        <v>7</v>
      </c>
      <c r="N4" s="12">
        <f t="shared" si="1"/>
        <v>0</v>
      </c>
      <c r="O4" s="8">
        <f t="shared" ref="O4:O39" si="2">SUM(C4:N4)</f>
        <v>2297</v>
      </c>
    </row>
    <row r="5" spans="1:15" ht="15" customHeight="1" x14ac:dyDescent="0.25">
      <c r="A5" s="194" t="s">
        <v>2</v>
      </c>
      <c r="B5" s="13">
        <f t="shared" si="0"/>
        <v>1734</v>
      </c>
      <c r="C5" s="15">
        <f t="shared" ref="C5:N5" si="3">C8+C41+C56+C66+C78+C99+C101+C132+C166+C173+C175+C176</f>
        <v>1497</v>
      </c>
      <c r="D5" s="15">
        <f t="shared" si="3"/>
        <v>12</v>
      </c>
      <c r="E5" s="15">
        <f t="shared" si="3"/>
        <v>30</v>
      </c>
      <c r="F5" s="15">
        <f t="shared" si="3"/>
        <v>0</v>
      </c>
      <c r="G5" s="15">
        <f t="shared" si="3"/>
        <v>0</v>
      </c>
      <c r="H5" s="15">
        <f t="shared" si="3"/>
        <v>92</v>
      </c>
      <c r="I5" s="15">
        <f t="shared" si="3"/>
        <v>6</v>
      </c>
      <c r="J5" s="15">
        <f t="shared" si="3"/>
        <v>89</v>
      </c>
      <c r="K5" s="15">
        <f t="shared" si="3"/>
        <v>1</v>
      </c>
      <c r="L5" s="15">
        <f t="shared" si="3"/>
        <v>0</v>
      </c>
      <c r="M5" s="15">
        <f t="shared" si="3"/>
        <v>7</v>
      </c>
      <c r="N5" s="15">
        <f t="shared" si="3"/>
        <v>0</v>
      </c>
      <c r="O5" s="13">
        <f t="shared" si="2"/>
        <v>1734</v>
      </c>
    </row>
    <row r="6" spans="1:15" ht="15.75" customHeight="1" thickBot="1" x14ac:dyDescent="0.3">
      <c r="A6" s="195" t="s">
        <v>3</v>
      </c>
      <c r="B6" s="16">
        <f t="shared" si="0"/>
        <v>563</v>
      </c>
      <c r="C6" s="18">
        <f t="shared" ref="C6:N6" si="4">C9+C57+C67+C79+C102+C133+C174</f>
        <v>515</v>
      </c>
      <c r="D6" s="18">
        <f t="shared" si="4"/>
        <v>0</v>
      </c>
      <c r="E6" s="18">
        <f t="shared" si="4"/>
        <v>5</v>
      </c>
      <c r="F6" s="18">
        <f t="shared" si="4"/>
        <v>0</v>
      </c>
      <c r="G6" s="18">
        <f t="shared" si="4"/>
        <v>0</v>
      </c>
      <c r="H6" s="18">
        <f t="shared" si="4"/>
        <v>43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563</v>
      </c>
    </row>
    <row r="7" spans="1:15" ht="15" customHeight="1" x14ac:dyDescent="0.25">
      <c r="A7" s="190" t="s">
        <v>4</v>
      </c>
      <c r="B7" s="19">
        <f t="shared" si="0"/>
        <v>200</v>
      </c>
      <c r="C7" s="21">
        <f t="shared" ref="C7:N7" si="5">C8+C9</f>
        <v>171</v>
      </c>
      <c r="D7" s="21">
        <f t="shared" si="5"/>
        <v>4</v>
      </c>
      <c r="E7" s="20">
        <f t="shared" si="5"/>
        <v>2</v>
      </c>
      <c r="F7" s="20">
        <f t="shared" si="5"/>
        <v>0</v>
      </c>
      <c r="G7" s="20">
        <f t="shared" si="5"/>
        <v>0</v>
      </c>
      <c r="H7" s="20">
        <f t="shared" si="5"/>
        <v>15</v>
      </c>
      <c r="I7" s="20">
        <f t="shared" si="5"/>
        <v>2</v>
      </c>
      <c r="J7" s="20">
        <f t="shared" si="5"/>
        <v>6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200</v>
      </c>
    </row>
    <row r="8" spans="1:15" ht="15" customHeight="1" x14ac:dyDescent="0.25">
      <c r="A8" s="191" t="s">
        <v>166</v>
      </c>
      <c r="B8" s="23">
        <f t="shared" si="0"/>
        <v>198</v>
      </c>
      <c r="C8" s="25">
        <f t="shared" ref="C8:N8" si="6">C10+C11+C12+C13+C14+C15+C16+C17+C18+C19+C20+C21+C22+C23+C24+C25+C26+C27+C28+C29+C30</f>
        <v>170</v>
      </c>
      <c r="D8" s="25">
        <f t="shared" si="6"/>
        <v>4</v>
      </c>
      <c r="E8" s="24">
        <f t="shared" si="6"/>
        <v>2</v>
      </c>
      <c r="F8" s="24">
        <f t="shared" si="6"/>
        <v>0</v>
      </c>
      <c r="G8" s="24">
        <f t="shared" si="6"/>
        <v>0</v>
      </c>
      <c r="H8" s="24">
        <f t="shared" si="6"/>
        <v>14</v>
      </c>
      <c r="I8" s="24">
        <f t="shared" si="6"/>
        <v>2</v>
      </c>
      <c r="J8" s="24">
        <f t="shared" si="6"/>
        <v>6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198</v>
      </c>
    </row>
    <row r="9" spans="1:15" ht="15.75" customHeight="1" thickBot="1" x14ac:dyDescent="0.3">
      <c r="A9" s="192" t="s">
        <v>167</v>
      </c>
      <c r="B9" s="27">
        <f t="shared" si="0"/>
        <v>2</v>
      </c>
      <c r="C9" s="44">
        <f>C31+C32+C33+C34+C35+C36+C37+C38+C39+C40</f>
        <v>1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1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2</v>
      </c>
    </row>
    <row r="10" spans="1:15" x14ac:dyDescent="0.25">
      <c r="A10" s="38" t="s">
        <v>113</v>
      </c>
      <c r="B10" s="8">
        <f t="shared" si="0"/>
        <v>1</v>
      </c>
      <c r="C10" s="58">
        <v>1</v>
      </c>
      <c r="D10" s="35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8">
        <f t="shared" si="2"/>
        <v>1</v>
      </c>
    </row>
    <row r="11" spans="1:15" x14ac:dyDescent="0.25">
      <c r="A11" s="39" t="s">
        <v>112</v>
      </c>
      <c r="B11" s="13">
        <f t="shared" si="0"/>
        <v>1</v>
      </c>
      <c r="C11" s="59">
        <v>1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1</v>
      </c>
    </row>
    <row r="12" spans="1:15" x14ac:dyDescent="0.25">
      <c r="A12" s="39" t="s">
        <v>114</v>
      </c>
      <c r="B12" s="13">
        <f t="shared" si="0"/>
        <v>1</v>
      </c>
      <c r="C12" s="59">
        <v>1</v>
      </c>
      <c r="D12" s="40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13">
        <f t="shared" si="2"/>
        <v>1</v>
      </c>
    </row>
    <row r="13" spans="1:15" x14ac:dyDescent="0.25">
      <c r="A13" s="39" t="s">
        <v>115</v>
      </c>
      <c r="B13" s="13">
        <f t="shared" si="0"/>
        <v>15</v>
      </c>
      <c r="C13" s="59">
        <v>14</v>
      </c>
      <c r="D13" s="40"/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15</v>
      </c>
    </row>
    <row r="14" spans="1:15" x14ac:dyDescent="0.25">
      <c r="A14" s="39" t="s">
        <v>116</v>
      </c>
      <c r="B14" s="13">
        <f t="shared" si="0"/>
        <v>15</v>
      </c>
      <c r="C14" s="59">
        <v>12</v>
      </c>
      <c r="D14" s="40"/>
      <c r="E14" s="30"/>
      <c r="F14" s="30"/>
      <c r="G14" s="30"/>
      <c r="H14" s="30">
        <v>2</v>
      </c>
      <c r="I14" s="30"/>
      <c r="J14" s="30">
        <v>1</v>
      </c>
      <c r="K14" s="30"/>
      <c r="L14" s="30"/>
      <c r="M14" s="30"/>
      <c r="N14" s="31"/>
      <c r="O14" s="13">
        <f t="shared" si="2"/>
        <v>15</v>
      </c>
    </row>
    <row r="15" spans="1:15" x14ac:dyDescent="0.25">
      <c r="A15" s="39" t="s">
        <v>5</v>
      </c>
      <c r="B15" s="13">
        <f t="shared" si="0"/>
        <v>20</v>
      </c>
      <c r="C15" s="59">
        <v>19</v>
      </c>
      <c r="D15" s="40"/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20</v>
      </c>
    </row>
    <row r="16" spans="1:15" x14ac:dyDescent="0.25">
      <c r="A16" s="39" t="s">
        <v>117</v>
      </c>
      <c r="B16" s="13">
        <f t="shared" si="0"/>
        <v>10</v>
      </c>
      <c r="C16" s="59">
        <v>9</v>
      </c>
      <c r="D16" s="40"/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10</v>
      </c>
    </row>
    <row r="17" spans="1:15" x14ac:dyDescent="0.25">
      <c r="A17" s="39" t="s">
        <v>118</v>
      </c>
      <c r="B17" s="13">
        <f t="shared" si="0"/>
        <v>10</v>
      </c>
      <c r="C17" s="59">
        <v>6</v>
      </c>
      <c r="D17" s="40">
        <v>1</v>
      </c>
      <c r="E17" s="30"/>
      <c r="F17" s="30"/>
      <c r="G17" s="30"/>
      <c r="H17" s="30">
        <v>1</v>
      </c>
      <c r="I17" s="30">
        <v>1</v>
      </c>
      <c r="J17" s="30">
        <v>1</v>
      </c>
      <c r="K17" s="30"/>
      <c r="L17" s="30"/>
      <c r="M17" s="30"/>
      <c r="N17" s="31"/>
      <c r="O17" s="13">
        <f t="shared" si="2"/>
        <v>10</v>
      </c>
    </row>
    <row r="18" spans="1:15" x14ac:dyDescent="0.25">
      <c r="A18" s="39" t="s">
        <v>119</v>
      </c>
      <c r="B18" s="13">
        <f t="shared" si="0"/>
        <v>25</v>
      </c>
      <c r="C18" s="59">
        <v>22</v>
      </c>
      <c r="D18" s="40"/>
      <c r="E18" s="30"/>
      <c r="F18" s="30"/>
      <c r="G18" s="30"/>
      <c r="H18" s="30">
        <v>1</v>
      </c>
      <c r="I18" s="30">
        <v>1</v>
      </c>
      <c r="J18" s="30">
        <v>1</v>
      </c>
      <c r="K18" s="30"/>
      <c r="L18" s="30"/>
      <c r="M18" s="30"/>
      <c r="N18" s="31"/>
      <c r="O18" s="13">
        <f t="shared" si="2"/>
        <v>25</v>
      </c>
    </row>
    <row r="19" spans="1:15" x14ac:dyDescent="0.25">
      <c r="A19" s="39" t="s">
        <v>120</v>
      </c>
      <c r="B19" s="13">
        <f t="shared" si="0"/>
        <v>10</v>
      </c>
      <c r="C19" s="59">
        <v>9</v>
      </c>
      <c r="D19" s="40"/>
      <c r="E19" s="30"/>
      <c r="F19" s="30"/>
      <c r="G19" s="30"/>
      <c r="H19" s="30">
        <v>1</v>
      </c>
      <c r="I19" s="30"/>
      <c r="J19" s="30"/>
      <c r="K19" s="30"/>
      <c r="L19" s="30"/>
      <c r="M19" s="30"/>
      <c r="N19" s="31"/>
      <c r="O19" s="13">
        <f t="shared" si="2"/>
        <v>10</v>
      </c>
    </row>
    <row r="20" spans="1:15" x14ac:dyDescent="0.25">
      <c r="A20" s="39" t="s">
        <v>6</v>
      </c>
      <c r="B20" s="13">
        <f t="shared" si="0"/>
        <v>10</v>
      </c>
      <c r="C20" s="59">
        <v>8</v>
      </c>
      <c r="D20" s="40"/>
      <c r="E20" s="30">
        <v>1</v>
      </c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10</v>
      </c>
    </row>
    <row r="21" spans="1:15" x14ac:dyDescent="0.25">
      <c r="A21" s="39" t="s">
        <v>121</v>
      </c>
      <c r="B21" s="13">
        <f t="shared" si="0"/>
        <v>10</v>
      </c>
      <c r="C21" s="59">
        <v>7</v>
      </c>
      <c r="D21" s="40">
        <v>2</v>
      </c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10</v>
      </c>
    </row>
    <row r="22" spans="1:15" x14ac:dyDescent="0.25">
      <c r="A22" s="39" t="s">
        <v>122</v>
      </c>
      <c r="B22" s="13">
        <f t="shared" si="0"/>
        <v>10</v>
      </c>
      <c r="C22" s="59">
        <v>8</v>
      </c>
      <c r="D22" s="40">
        <v>1</v>
      </c>
      <c r="E22" s="30"/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10</v>
      </c>
    </row>
    <row r="23" spans="1:15" x14ac:dyDescent="0.25">
      <c r="A23" s="39" t="s">
        <v>7</v>
      </c>
      <c r="B23" s="13">
        <f t="shared" si="0"/>
        <v>2</v>
      </c>
      <c r="C23" s="59">
        <v>1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2</v>
      </c>
    </row>
    <row r="24" spans="1:15" x14ac:dyDescent="0.25">
      <c r="A24" s="39" t="s">
        <v>8</v>
      </c>
      <c r="B24" s="13">
        <f t="shared" si="0"/>
        <v>2</v>
      </c>
      <c r="C24" s="59">
        <v>2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2</v>
      </c>
    </row>
    <row r="25" spans="1:15" x14ac:dyDescent="0.25">
      <c r="A25" s="39" t="s">
        <v>123</v>
      </c>
      <c r="B25" s="13">
        <f t="shared" si="0"/>
        <v>1</v>
      </c>
      <c r="C25" s="59">
        <v>1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1</v>
      </c>
    </row>
    <row r="26" spans="1:15" x14ac:dyDescent="0.25">
      <c r="A26" s="39" t="s">
        <v>9</v>
      </c>
      <c r="B26" s="13">
        <f t="shared" si="0"/>
        <v>50</v>
      </c>
      <c r="C26" s="59">
        <v>45</v>
      </c>
      <c r="D26" s="40"/>
      <c r="E26" s="30">
        <v>1</v>
      </c>
      <c r="F26" s="30"/>
      <c r="G26" s="30"/>
      <c r="H26" s="30">
        <v>2</v>
      </c>
      <c r="I26" s="30"/>
      <c r="J26" s="30">
        <v>2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1</v>
      </c>
      <c r="C27" s="59">
        <v>1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1</v>
      </c>
    </row>
    <row r="28" spans="1:15" x14ac:dyDescent="0.25">
      <c r="A28" s="39" t="s">
        <v>10</v>
      </c>
      <c r="B28" s="13">
        <f t="shared" si="0"/>
        <v>2</v>
      </c>
      <c r="C28" s="59">
        <v>2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2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59">
        <v>1</v>
      </c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1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0</v>
      </c>
    </row>
    <row r="41" spans="1:15" ht="15.75" customHeight="1" thickBot="1" x14ac:dyDescent="0.3">
      <c r="A41" s="189" t="s">
        <v>17</v>
      </c>
      <c r="B41" s="62">
        <f t="shared" si="8"/>
        <v>37</v>
      </c>
      <c r="C41" s="63">
        <f t="shared" ref="C41:N41" si="9">C42+C43+C44+C45+C46+C47+C48+C49+C50+C51+C52+C53+C54</f>
        <v>30</v>
      </c>
      <c r="D41" s="63">
        <f t="shared" si="9"/>
        <v>0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6</v>
      </c>
      <c r="I41" s="64">
        <f t="shared" si="9"/>
        <v>0</v>
      </c>
      <c r="J41" s="64">
        <f t="shared" si="9"/>
        <v>1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37</v>
      </c>
    </row>
    <row r="42" spans="1:15" x14ac:dyDescent="0.25">
      <c r="A42" s="38" t="s">
        <v>124</v>
      </c>
      <c r="B42" s="8">
        <f t="shared" si="8"/>
        <v>3</v>
      </c>
      <c r="C42" s="58">
        <v>3</v>
      </c>
      <c r="D42" s="35"/>
      <c r="E42" s="28"/>
      <c r="F42" s="28"/>
      <c r="G42" s="28"/>
      <c r="H42" s="28"/>
      <c r="I42" s="28"/>
      <c r="J42" s="28"/>
      <c r="K42" s="28"/>
      <c r="L42" s="28"/>
      <c r="M42" s="28"/>
      <c r="N42" s="29"/>
      <c r="O42" s="8">
        <f>SUM(C42:N42)</f>
        <v>3</v>
      </c>
    </row>
    <row r="43" spans="1:15" x14ac:dyDescent="0.25">
      <c r="A43" s="39" t="s">
        <v>125</v>
      </c>
      <c r="B43" s="13">
        <f t="shared" si="8"/>
        <v>8</v>
      </c>
      <c r="C43" s="59">
        <v>7</v>
      </c>
      <c r="D43" s="40"/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8</v>
      </c>
    </row>
    <row r="44" spans="1:15" x14ac:dyDescent="0.25">
      <c r="A44" s="39" t="s">
        <v>130</v>
      </c>
      <c r="B44" s="13">
        <f t="shared" si="8"/>
        <v>2</v>
      </c>
      <c r="C44" s="59">
        <v>2</v>
      </c>
      <c r="D44" s="4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3">
        <f t="shared" si="10"/>
        <v>2</v>
      </c>
    </row>
    <row r="45" spans="1:15" x14ac:dyDescent="0.25">
      <c r="A45" s="39" t="s">
        <v>18</v>
      </c>
      <c r="B45" s="13">
        <f t="shared" si="8"/>
        <v>2</v>
      </c>
      <c r="C45" s="59">
        <v>1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2</v>
      </c>
    </row>
    <row r="46" spans="1:15" x14ac:dyDescent="0.25">
      <c r="A46" s="39" t="s">
        <v>131</v>
      </c>
      <c r="B46" s="13">
        <f t="shared" si="8"/>
        <v>4</v>
      </c>
      <c r="C46" s="59">
        <v>2</v>
      </c>
      <c r="D46" s="40"/>
      <c r="E46" s="30"/>
      <c r="F46" s="30"/>
      <c r="G46" s="30"/>
      <c r="H46" s="30">
        <v>1</v>
      </c>
      <c r="I46" s="30"/>
      <c r="J46" s="30">
        <v>1</v>
      </c>
      <c r="K46" s="30"/>
      <c r="L46" s="30"/>
      <c r="M46" s="30"/>
      <c r="N46" s="31"/>
      <c r="O46" s="13">
        <f t="shared" si="10"/>
        <v>4</v>
      </c>
    </row>
    <row r="47" spans="1:15" x14ac:dyDescent="0.25">
      <c r="A47" s="39" t="s">
        <v>126</v>
      </c>
      <c r="B47" s="13">
        <f t="shared" si="8"/>
        <v>1</v>
      </c>
      <c r="C47" s="59">
        <v>1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1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4</v>
      </c>
      <c r="C50" s="59">
        <v>3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4</v>
      </c>
    </row>
    <row r="51" spans="1:15" x14ac:dyDescent="0.25">
      <c r="A51" s="39" t="s">
        <v>134</v>
      </c>
      <c r="B51" s="13">
        <f t="shared" si="8"/>
        <v>2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2</v>
      </c>
    </row>
    <row r="52" spans="1:15" x14ac:dyDescent="0.25">
      <c r="A52" s="39" t="s">
        <v>128</v>
      </c>
      <c r="B52" s="13">
        <f t="shared" si="8"/>
        <v>1</v>
      </c>
      <c r="C52" s="59">
        <v>1</v>
      </c>
      <c r="D52" s="4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0"/>
        <v>1</v>
      </c>
    </row>
    <row r="53" spans="1:15" x14ac:dyDescent="0.25">
      <c r="A53" s="39" t="s">
        <v>135</v>
      </c>
      <c r="B53" s="13">
        <f t="shared" si="8"/>
        <v>5</v>
      </c>
      <c r="C53" s="59">
        <v>4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5</v>
      </c>
    </row>
    <row r="54" spans="1:15" ht="15.75" thickBot="1" x14ac:dyDescent="0.3">
      <c r="A54" s="42" t="s">
        <v>129</v>
      </c>
      <c r="B54" s="16">
        <f t="shared" si="8"/>
        <v>3</v>
      </c>
      <c r="C54" s="60">
        <v>2</v>
      </c>
      <c r="D54" s="43"/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3</v>
      </c>
    </row>
    <row r="55" spans="1:15" ht="15.75" customHeight="1" x14ac:dyDescent="0.25">
      <c r="A55" s="190" t="s">
        <v>374</v>
      </c>
      <c r="B55" s="66">
        <f t="shared" si="8"/>
        <v>54</v>
      </c>
      <c r="C55" s="63">
        <f t="shared" ref="C55:N55" si="11">C56+C57</f>
        <v>45</v>
      </c>
      <c r="D55" s="63">
        <f t="shared" si="11"/>
        <v>1</v>
      </c>
      <c r="E55" s="64">
        <f t="shared" si="11"/>
        <v>1</v>
      </c>
      <c r="F55" s="64">
        <f t="shared" si="11"/>
        <v>0</v>
      </c>
      <c r="G55" s="64">
        <f t="shared" si="11"/>
        <v>0</v>
      </c>
      <c r="H55" s="64">
        <f t="shared" si="11"/>
        <v>5</v>
      </c>
      <c r="I55" s="64">
        <f t="shared" si="11"/>
        <v>0</v>
      </c>
      <c r="J55" s="64">
        <f t="shared" si="11"/>
        <v>2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54</v>
      </c>
    </row>
    <row r="56" spans="1:15" x14ac:dyDescent="0.25">
      <c r="A56" s="191" t="s">
        <v>166</v>
      </c>
      <c r="B56" s="67">
        <f t="shared" si="8"/>
        <v>54</v>
      </c>
      <c r="C56" s="68">
        <f>C58+C59+C60+C61+C62</f>
        <v>45</v>
      </c>
      <c r="D56" s="68">
        <f t="shared" ref="D56:N56" si="12">D58+D59+D60+D61+D62</f>
        <v>1</v>
      </c>
      <c r="E56" s="68">
        <f t="shared" si="12"/>
        <v>1</v>
      </c>
      <c r="F56" s="68">
        <f t="shared" si="12"/>
        <v>0</v>
      </c>
      <c r="G56" s="68">
        <f t="shared" si="12"/>
        <v>0</v>
      </c>
      <c r="H56" s="68">
        <f t="shared" si="12"/>
        <v>5</v>
      </c>
      <c r="I56" s="68">
        <f t="shared" si="12"/>
        <v>0</v>
      </c>
      <c r="J56" s="68">
        <f t="shared" si="12"/>
        <v>2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54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25</v>
      </c>
      <c r="C58" s="58">
        <v>23</v>
      </c>
      <c r="D58" s="35"/>
      <c r="E58" s="28"/>
      <c r="F58" s="28"/>
      <c r="G58" s="28"/>
      <c r="H58" s="28">
        <v>1</v>
      </c>
      <c r="I58" s="28"/>
      <c r="J58" s="28">
        <v>1</v>
      </c>
      <c r="K58" s="28"/>
      <c r="L58" s="28"/>
      <c r="M58" s="28"/>
      <c r="N58" s="29"/>
      <c r="O58" s="8">
        <f t="shared" si="10"/>
        <v>25</v>
      </c>
    </row>
    <row r="59" spans="1:15" x14ac:dyDescent="0.25">
      <c r="A59" s="39" t="s">
        <v>136</v>
      </c>
      <c r="B59" s="13">
        <f t="shared" si="8"/>
        <v>6</v>
      </c>
      <c r="C59" s="59">
        <v>5</v>
      </c>
      <c r="D59" s="40"/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6</v>
      </c>
    </row>
    <row r="60" spans="1:15" x14ac:dyDescent="0.25">
      <c r="A60" s="39" t="s">
        <v>137</v>
      </c>
      <c r="B60" s="13">
        <f t="shared" si="8"/>
        <v>13</v>
      </c>
      <c r="C60" s="59">
        <v>8</v>
      </c>
      <c r="D60" s="40">
        <v>1</v>
      </c>
      <c r="E60" s="30">
        <v>1</v>
      </c>
      <c r="F60" s="30"/>
      <c r="G60" s="30"/>
      <c r="H60" s="30">
        <v>2</v>
      </c>
      <c r="I60" s="30"/>
      <c r="J60" s="30">
        <v>1</v>
      </c>
      <c r="K60" s="30"/>
      <c r="L60" s="30"/>
      <c r="M60" s="30"/>
      <c r="N60" s="31"/>
      <c r="O60" s="13">
        <f>SUM(C60:N60)</f>
        <v>13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10</v>
      </c>
      <c r="C62" s="59">
        <v>9</v>
      </c>
      <c r="D62" s="40"/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>SUM(C62:N62)</f>
        <v>10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66</v>
      </c>
      <c r="C65" s="77">
        <f t="shared" ref="C65:N65" si="15">C66+C67</f>
        <v>49</v>
      </c>
      <c r="D65" s="63">
        <f t="shared" si="15"/>
        <v>3</v>
      </c>
      <c r="E65" s="64">
        <f t="shared" si="15"/>
        <v>4</v>
      </c>
      <c r="F65" s="64">
        <f t="shared" si="15"/>
        <v>0</v>
      </c>
      <c r="G65" s="64">
        <f t="shared" si="15"/>
        <v>0</v>
      </c>
      <c r="H65" s="64">
        <f t="shared" si="15"/>
        <v>6</v>
      </c>
      <c r="I65" s="64">
        <f t="shared" si="15"/>
        <v>0</v>
      </c>
      <c r="J65" s="64">
        <f t="shared" si="15"/>
        <v>2</v>
      </c>
      <c r="K65" s="64">
        <f t="shared" si="15"/>
        <v>0</v>
      </c>
      <c r="L65" s="64">
        <f t="shared" si="15"/>
        <v>0</v>
      </c>
      <c r="M65" s="64">
        <f t="shared" si="15"/>
        <v>2</v>
      </c>
      <c r="N65" s="65">
        <f t="shared" si="15"/>
        <v>0</v>
      </c>
      <c r="O65" s="86">
        <f t="shared" si="14"/>
        <v>66</v>
      </c>
    </row>
    <row r="66" spans="1:15" x14ac:dyDescent="0.25">
      <c r="A66" s="191" t="s">
        <v>166</v>
      </c>
      <c r="B66" s="67">
        <f t="shared" si="8"/>
        <v>41</v>
      </c>
      <c r="C66" s="89">
        <f>C68+C69+C70</f>
        <v>26</v>
      </c>
      <c r="D66" s="68">
        <f t="shared" ref="D66:N66" si="16">D68+D69+D70</f>
        <v>3</v>
      </c>
      <c r="E66" s="69">
        <f t="shared" si="16"/>
        <v>4</v>
      </c>
      <c r="F66" s="69">
        <f t="shared" si="16"/>
        <v>0</v>
      </c>
      <c r="G66" s="69">
        <f t="shared" si="16"/>
        <v>0</v>
      </c>
      <c r="H66" s="69">
        <f t="shared" si="16"/>
        <v>4</v>
      </c>
      <c r="I66" s="69">
        <f t="shared" si="16"/>
        <v>0</v>
      </c>
      <c r="J66" s="69">
        <f t="shared" si="16"/>
        <v>2</v>
      </c>
      <c r="K66" s="69">
        <f t="shared" si="16"/>
        <v>0</v>
      </c>
      <c r="L66" s="69">
        <f t="shared" si="16"/>
        <v>0</v>
      </c>
      <c r="M66" s="69">
        <f t="shared" si="16"/>
        <v>2</v>
      </c>
      <c r="N66" s="70">
        <f t="shared" si="16"/>
        <v>0</v>
      </c>
      <c r="O66" s="87">
        <f t="shared" si="14"/>
        <v>41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23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10</v>
      </c>
      <c r="C68" s="58">
        <v>6</v>
      </c>
      <c r="D68" s="35">
        <v>1</v>
      </c>
      <c r="E68" s="28">
        <v>1</v>
      </c>
      <c r="F68" s="28"/>
      <c r="G68" s="28"/>
      <c r="H68" s="28">
        <v>2</v>
      </c>
      <c r="I68" s="28"/>
      <c r="J68" s="28"/>
      <c r="K68" s="28"/>
      <c r="L68" s="28"/>
      <c r="M68" s="28"/>
      <c r="N68" s="29"/>
      <c r="O68" s="8">
        <f t="shared" si="14"/>
        <v>10</v>
      </c>
    </row>
    <row r="69" spans="1:15" x14ac:dyDescent="0.25">
      <c r="A69" s="39" t="s">
        <v>140</v>
      </c>
      <c r="B69" s="13">
        <f t="shared" si="8"/>
        <v>25</v>
      </c>
      <c r="C69" s="59">
        <v>19</v>
      </c>
      <c r="D69" s="40">
        <v>1</v>
      </c>
      <c r="E69" s="30">
        <v>2</v>
      </c>
      <c r="F69" s="30"/>
      <c r="G69" s="30"/>
      <c r="H69" s="30">
        <v>2</v>
      </c>
      <c r="I69" s="30"/>
      <c r="J69" s="30">
        <v>1</v>
      </c>
      <c r="K69" s="30"/>
      <c r="L69" s="30"/>
      <c r="M69" s="30"/>
      <c r="N69" s="31"/>
      <c r="O69" s="13">
        <f t="shared" ref="O69:O76" si="18">SUM(C69:N69)</f>
        <v>25</v>
      </c>
    </row>
    <row r="70" spans="1:15" ht="13.5" customHeight="1" x14ac:dyDescent="0.25">
      <c r="A70" s="39" t="s">
        <v>141</v>
      </c>
      <c r="B70" s="13">
        <f t="shared" si="8"/>
        <v>6</v>
      </c>
      <c r="C70" s="59">
        <v>1</v>
      </c>
      <c r="D70" s="40">
        <v>1</v>
      </c>
      <c r="E70" s="30">
        <v>1</v>
      </c>
      <c r="F70" s="30"/>
      <c r="G70" s="30"/>
      <c r="H70" s="30"/>
      <c r="I70" s="30"/>
      <c r="J70" s="30">
        <v>1</v>
      </c>
      <c r="K70" s="30"/>
      <c r="L70" s="30"/>
      <c r="M70" s="30">
        <v>2</v>
      </c>
      <c r="N70" s="31"/>
      <c r="O70" s="13">
        <f t="shared" si="18"/>
        <v>6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177</v>
      </c>
      <c r="C77" s="63">
        <f t="shared" ref="C77:N77" si="19">C78+C79</f>
        <v>153</v>
      </c>
      <c r="D77" s="63">
        <f t="shared" si="19"/>
        <v>0</v>
      </c>
      <c r="E77" s="64">
        <f t="shared" si="19"/>
        <v>4</v>
      </c>
      <c r="F77" s="64">
        <f t="shared" si="19"/>
        <v>0</v>
      </c>
      <c r="G77" s="64">
        <f t="shared" si="19"/>
        <v>0</v>
      </c>
      <c r="H77" s="64">
        <f t="shared" si="19"/>
        <v>14</v>
      </c>
      <c r="I77" s="64">
        <f t="shared" si="19"/>
        <v>2</v>
      </c>
      <c r="J77" s="64">
        <f t="shared" si="19"/>
        <v>2</v>
      </c>
      <c r="K77" s="64">
        <f t="shared" si="19"/>
        <v>0</v>
      </c>
      <c r="L77" s="64">
        <f t="shared" si="19"/>
        <v>0</v>
      </c>
      <c r="M77" s="64">
        <f t="shared" si="19"/>
        <v>2</v>
      </c>
      <c r="N77" s="75">
        <f t="shared" si="19"/>
        <v>0</v>
      </c>
      <c r="O77" s="66">
        <f>SUM(C77:N77)</f>
        <v>177</v>
      </c>
    </row>
    <row r="78" spans="1:15" x14ac:dyDescent="0.25">
      <c r="A78" s="191" t="s">
        <v>166</v>
      </c>
      <c r="B78" s="67">
        <f t="shared" si="8"/>
        <v>109</v>
      </c>
      <c r="C78" s="68">
        <f>C80+C81+C82+C83+C84+C85+C86+C87+C88+C89+C90+C91+C92+C93+C94</f>
        <v>91</v>
      </c>
      <c r="D78" s="68">
        <f t="shared" ref="D78:N78" si="20">D80+D81+D82+D83+D84+D85+D86+D87+D88+D89+D90+D91+D92+D93+D94</f>
        <v>0</v>
      </c>
      <c r="E78" s="68">
        <f t="shared" si="20"/>
        <v>4</v>
      </c>
      <c r="F78" s="68">
        <f t="shared" si="20"/>
        <v>0</v>
      </c>
      <c r="G78" s="68">
        <f t="shared" si="20"/>
        <v>0</v>
      </c>
      <c r="H78" s="68">
        <f t="shared" si="20"/>
        <v>8</v>
      </c>
      <c r="I78" s="68">
        <f t="shared" si="20"/>
        <v>2</v>
      </c>
      <c r="J78" s="68">
        <f t="shared" si="20"/>
        <v>2</v>
      </c>
      <c r="K78" s="68">
        <f t="shared" si="20"/>
        <v>0</v>
      </c>
      <c r="L78" s="68">
        <f t="shared" si="20"/>
        <v>0</v>
      </c>
      <c r="M78" s="68">
        <f t="shared" si="20"/>
        <v>2</v>
      </c>
      <c r="N78" s="76">
        <f t="shared" si="20"/>
        <v>0</v>
      </c>
      <c r="O78" s="67">
        <f>SUM(C78:N78)</f>
        <v>109</v>
      </c>
    </row>
    <row r="79" spans="1:15" ht="15.75" thickBot="1" x14ac:dyDescent="0.3">
      <c r="A79" s="192" t="s">
        <v>167</v>
      </c>
      <c r="B79" s="71">
        <f t="shared" si="8"/>
        <v>68</v>
      </c>
      <c r="C79" s="72">
        <f>C95+C96+C97+C98</f>
        <v>62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6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68</v>
      </c>
    </row>
    <row r="80" spans="1:15" x14ac:dyDescent="0.25">
      <c r="A80" s="38" t="s">
        <v>142</v>
      </c>
      <c r="B80" s="8">
        <f t="shared" si="8"/>
        <v>10</v>
      </c>
      <c r="C80" s="58">
        <v>9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10</v>
      </c>
    </row>
    <row r="81" spans="1:15" x14ac:dyDescent="0.25">
      <c r="A81" s="39" t="s">
        <v>143</v>
      </c>
      <c r="B81" s="13">
        <f t="shared" si="8"/>
        <v>25</v>
      </c>
      <c r="C81" s="59">
        <v>19</v>
      </c>
      <c r="D81" s="30"/>
      <c r="E81" s="30">
        <v>2</v>
      </c>
      <c r="F81" s="30"/>
      <c r="G81" s="30"/>
      <c r="H81" s="30">
        <v>2</v>
      </c>
      <c r="I81" s="30"/>
      <c r="J81" s="30"/>
      <c r="K81" s="30"/>
      <c r="L81" s="30"/>
      <c r="M81" s="30">
        <v>2</v>
      </c>
      <c r="N81" s="31"/>
      <c r="O81" s="13">
        <f t="shared" ref="O81:O112" si="22">SUM(C81:N81)</f>
        <v>25</v>
      </c>
    </row>
    <row r="82" spans="1:15" x14ac:dyDescent="0.25">
      <c r="A82" s="39" t="s">
        <v>144</v>
      </c>
      <c r="B82" s="13">
        <f t="shared" si="8"/>
        <v>0</v>
      </c>
      <c r="C82" s="5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2"/>
        <v>0</v>
      </c>
    </row>
    <row r="83" spans="1:15" x14ac:dyDescent="0.25">
      <c r="A83" s="39" t="s">
        <v>145</v>
      </c>
      <c r="B83" s="13">
        <f t="shared" si="8"/>
        <v>15</v>
      </c>
      <c r="C83" s="59">
        <v>15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2"/>
        <v>15</v>
      </c>
    </row>
    <row r="84" spans="1:15" x14ac:dyDescent="0.25">
      <c r="A84" s="39" t="s">
        <v>146</v>
      </c>
      <c r="B84" s="13">
        <f t="shared" si="8"/>
        <v>7</v>
      </c>
      <c r="C84" s="59">
        <v>6</v>
      </c>
      <c r="D84" s="40"/>
      <c r="E84" s="30"/>
      <c r="F84" s="30"/>
      <c r="G84" s="30"/>
      <c r="H84" s="30">
        <v>1</v>
      </c>
      <c r="I84" s="30"/>
      <c r="J84" s="30"/>
      <c r="K84" s="30"/>
      <c r="L84" s="30"/>
      <c r="M84" s="30"/>
      <c r="N84" s="31"/>
      <c r="O84" s="13">
        <f t="shared" si="22"/>
        <v>7</v>
      </c>
    </row>
    <row r="85" spans="1:15" x14ac:dyDescent="0.25">
      <c r="A85" s="39" t="s">
        <v>147</v>
      </c>
      <c r="B85" s="13">
        <f t="shared" si="8"/>
        <v>6</v>
      </c>
      <c r="C85" s="59">
        <v>3</v>
      </c>
      <c r="D85" s="40"/>
      <c r="E85" s="30">
        <v>1</v>
      </c>
      <c r="F85" s="30"/>
      <c r="G85" s="30"/>
      <c r="H85" s="30"/>
      <c r="I85" s="30">
        <v>1</v>
      </c>
      <c r="J85" s="30">
        <v>1</v>
      </c>
      <c r="K85" s="30"/>
      <c r="L85" s="30"/>
      <c r="M85" s="30"/>
      <c r="N85" s="31"/>
      <c r="O85" s="13">
        <f t="shared" si="22"/>
        <v>6</v>
      </c>
    </row>
    <row r="86" spans="1:15" x14ac:dyDescent="0.25">
      <c r="A86" s="39" t="s">
        <v>148</v>
      </c>
      <c r="B86" s="13">
        <f t="shared" si="8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1</v>
      </c>
    </row>
    <row r="87" spans="1:15" x14ac:dyDescent="0.25">
      <c r="A87" s="39" t="s">
        <v>149</v>
      </c>
      <c r="B87" s="13">
        <f t="shared" si="8"/>
        <v>4</v>
      </c>
      <c r="C87" s="59">
        <v>4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2"/>
        <v>4</v>
      </c>
    </row>
    <row r="88" spans="1:15" x14ac:dyDescent="0.25">
      <c r="A88" s="39" t="s">
        <v>150</v>
      </c>
      <c r="B88" s="13">
        <f t="shared" si="8"/>
        <v>5</v>
      </c>
      <c r="C88" s="59">
        <v>3</v>
      </c>
      <c r="D88" s="40"/>
      <c r="E88" s="30"/>
      <c r="F88" s="30"/>
      <c r="G88" s="30"/>
      <c r="H88" s="30">
        <v>1</v>
      </c>
      <c r="I88" s="30">
        <v>1</v>
      </c>
      <c r="J88" s="30"/>
      <c r="K88" s="30"/>
      <c r="L88" s="30"/>
      <c r="M88" s="30"/>
      <c r="N88" s="31"/>
      <c r="O88" s="13">
        <f t="shared" si="22"/>
        <v>5</v>
      </c>
    </row>
    <row r="89" spans="1:15" x14ac:dyDescent="0.25">
      <c r="A89" s="39" t="s">
        <v>151</v>
      </c>
      <c r="B89" s="13">
        <f t="shared" si="8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0</v>
      </c>
    </row>
    <row r="90" spans="1:15" x14ac:dyDescent="0.25">
      <c r="A90" s="39" t="s">
        <v>152</v>
      </c>
      <c r="B90" s="13">
        <f t="shared" si="8"/>
        <v>8</v>
      </c>
      <c r="C90" s="59">
        <v>5</v>
      </c>
      <c r="D90" s="40"/>
      <c r="E90" s="30">
        <v>1</v>
      </c>
      <c r="F90" s="30"/>
      <c r="G90" s="30"/>
      <c r="H90" s="30">
        <v>1</v>
      </c>
      <c r="I90" s="30"/>
      <c r="J90" s="30">
        <v>1</v>
      </c>
      <c r="K90" s="30"/>
      <c r="L90" s="30"/>
      <c r="M90" s="30"/>
      <c r="N90" s="31"/>
      <c r="O90" s="13">
        <f t="shared" si="22"/>
        <v>8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0</v>
      </c>
      <c r="C92" s="59"/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0</v>
      </c>
    </row>
    <row r="93" spans="1:15" x14ac:dyDescent="0.25">
      <c r="A93" s="39" t="s">
        <v>155</v>
      </c>
      <c r="B93" s="13">
        <f t="shared" si="8"/>
        <v>2</v>
      </c>
      <c r="C93" s="59">
        <v>2</v>
      </c>
      <c r="D93" s="40"/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2</v>
      </c>
    </row>
    <row r="94" spans="1:15" x14ac:dyDescent="0.25">
      <c r="A94" s="39" t="s">
        <v>156</v>
      </c>
      <c r="B94" s="13">
        <f t="shared" si="8"/>
        <v>25</v>
      </c>
      <c r="C94" s="59">
        <v>23</v>
      </c>
      <c r="D94" s="40"/>
      <c r="E94" s="30"/>
      <c r="F94" s="30"/>
      <c r="G94" s="30"/>
      <c r="H94" s="30">
        <v>2</v>
      </c>
      <c r="I94" s="30"/>
      <c r="J94" s="30"/>
      <c r="K94" s="30"/>
      <c r="L94" s="30"/>
      <c r="M94" s="30"/>
      <c r="N94" s="31"/>
      <c r="O94" s="13">
        <f t="shared" si="22"/>
        <v>25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18</v>
      </c>
      <c r="C96" s="59">
        <v>16</v>
      </c>
      <c r="D96" s="40"/>
      <c r="E96" s="30"/>
      <c r="F96" s="30"/>
      <c r="G96" s="30"/>
      <c r="H96" s="30">
        <v>2</v>
      </c>
      <c r="I96" s="30"/>
      <c r="J96" s="30"/>
      <c r="K96" s="30"/>
      <c r="L96" s="30"/>
      <c r="M96" s="30"/>
      <c r="N96" s="31"/>
      <c r="O96" s="13">
        <f t="shared" si="22"/>
        <v>18</v>
      </c>
    </row>
    <row r="97" spans="1:15" ht="15" customHeight="1" x14ac:dyDescent="0.25">
      <c r="A97" s="53" t="s">
        <v>170</v>
      </c>
      <c r="B97" s="13">
        <f t="shared" si="8"/>
        <v>25</v>
      </c>
      <c r="C97" s="61">
        <v>23</v>
      </c>
      <c r="D97" s="54"/>
      <c r="E97" s="55"/>
      <c r="F97" s="55"/>
      <c r="G97" s="55"/>
      <c r="H97" s="55">
        <v>2</v>
      </c>
      <c r="I97" s="55"/>
      <c r="J97" s="55"/>
      <c r="K97" s="55"/>
      <c r="L97" s="55"/>
      <c r="M97" s="55"/>
      <c r="N97" s="56"/>
      <c r="O97" s="13">
        <f t="shared" si="22"/>
        <v>25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1037</v>
      </c>
      <c r="C100" s="63">
        <f t="shared" ref="C100:N100" si="23">C101+C102</f>
        <v>964</v>
      </c>
      <c r="D100" s="63">
        <f t="shared" si="23"/>
        <v>3</v>
      </c>
      <c r="E100" s="64">
        <f t="shared" si="23"/>
        <v>10</v>
      </c>
      <c r="F100" s="64">
        <f t="shared" si="23"/>
        <v>0</v>
      </c>
      <c r="G100" s="64">
        <f t="shared" si="23"/>
        <v>0</v>
      </c>
      <c r="H100" s="64">
        <f t="shared" si="23"/>
        <v>55</v>
      </c>
      <c r="I100" s="64">
        <f t="shared" si="23"/>
        <v>2</v>
      </c>
      <c r="J100" s="64">
        <f t="shared" si="23"/>
        <v>0</v>
      </c>
      <c r="K100" s="64">
        <f t="shared" si="23"/>
        <v>0</v>
      </c>
      <c r="L100" s="64">
        <f t="shared" si="23"/>
        <v>0</v>
      </c>
      <c r="M100" s="64">
        <f t="shared" si="23"/>
        <v>3</v>
      </c>
      <c r="N100" s="65">
        <f t="shared" si="23"/>
        <v>0</v>
      </c>
      <c r="O100" s="66">
        <f t="shared" si="22"/>
        <v>1037</v>
      </c>
    </row>
    <row r="101" spans="1:15" x14ac:dyDescent="0.25">
      <c r="A101" s="191" t="s">
        <v>168</v>
      </c>
      <c r="B101" s="67">
        <f t="shared" si="8"/>
        <v>714</v>
      </c>
      <c r="C101" s="68">
        <f t="shared" ref="C101:N101" si="24">C103+C104+C105+C106+C107+C108+C109+C110+C111+C112+C113</f>
        <v>666</v>
      </c>
      <c r="D101" s="68">
        <f t="shared" si="24"/>
        <v>3</v>
      </c>
      <c r="E101" s="69">
        <f t="shared" si="24"/>
        <v>10</v>
      </c>
      <c r="F101" s="69">
        <f t="shared" si="24"/>
        <v>0</v>
      </c>
      <c r="G101" s="69">
        <f t="shared" si="24"/>
        <v>0</v>
      </c>
      <c r="H101" s="69">
        <f t="shared" si="24"/>
        <v>30</v>
      </c>
      <c r="I101" s="69">
        <f t="shared" si="24"/>
        <v>2</v>
      </c>
      <c r="J101" s="69">
        <f t="shared" si="24"/>
        <v>0</v>
      </c>
      <c r="K101" s="69">
        <f t="shared" si="24"/>
        <v>0</v>
      </c>
      <c r="L101" s="69">
        <f t="shared" si="24"/>
        <v>0</v>
      </c>
      <c r="M101" s="69">
        <f t="shared" si="24"/>
        <v>3</v>
      </c>
      <c r="N101" s="70">
        <f t="shared" si="24"/>
        <v>0</v>
      </c>
      <c r="O101" s="67">
        <f t="shared" si="22"/>
        <v>714</v>
      </c>
    </row>
    <row r="102" spans="1:15" ht="15.75" thickBot="1" x14ac:dyDescent="0.3">
      <c r="A102" s="192" t="s">
        <v>167</v>
      </c>
      <c r="B102" s="71">
        <f t="shared" si="8"/>
        <v>323</v>
      </c>
      <c r="C102" s="72">
        <f t="shared" ref="C102:N102" si="25">C114+C115+C116+C117+C118+C119+C120+C121+C122+C123+C124+C125+C126+C127+C128+C129+C130</f>
        <v>298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25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323</v>
      </c>
    </row>
    <row r="103" spans="1:15" x14ac:dyDescent="0.25">
      <c r="A103" s="38" t="s">
        <v>30</v>
      </c>
      <c r="B103" s="8">
        <f t="shared" si="8"/>
        <v>395</v>
      </c>
      <c r="C103" s="58">
        <v>375</v>
      </c>
      <c r="D103" s="35">
        <v>1</v>
      </c>
      <c r="E103" s="28">
        <v>5</v>
      </c>
      <c r="F103" s="28"/>
      <c r="G103" s="28"/>
      <c r="H103" s="28">
        <v>12</v>
      </c>
      <c r="I103" s="28">
        <v>1</v>
      </c>
      <c r="J103" s="28"/>
      <c r="K103" s="28"/>
      <c r="L103" s="28"/>
      <c r="M103" s="28">
        <v>1</v>
      </c>
      <c r="N103" s="29"/>
      <c r="O103" s="8">
        <f t="shared" si="22"/>
        <v>395</v>
      </c>
    </row>
    <row r="104" spans="1:15" x14ac:dyDescent="0.25">
      <c r="A104" s="39" t="s">
        <v>31</v>
      </c>
      <c r="B104" s="13">
        <f t="shared" si="8"/>
        <v>25</v>
      </c>
      <c r="C104" s="59">
        <v>18</v>
      </c>
      <c r="D104" s="40">
        <v>1</v>
      </c>
      <c r="E104" s="30">
        <v>1</v>
      </c>
      <c r="F104" s="30"/>
      <c r="G104" s="30"/>
      <c r="H104" s="30">
        <v>2</v>
      </c>
      <c r="I104" s="30">
        <v>1</v>
      </c>
      <c r="J104" s="30"/>
      <c r="K104" s="30"/>
      <c r="L104" s="30"/>
      <c r="M104" s="30">
        <v>2</v>
      </c>
      <c r="N104" s="31"/>
      <c r="O104" s="13">
        <f t="shared" si="22"/>
        <v>25</v>
      </c>
    </row>
    <row r="105" spans="1:15" x14ac:dyDescent="0.25">
      <c r="A105" s="39" t="s">
        <v>157</v>
      </c>
      <c r="B105" s="13">
        <f t="shared" si="8"/>
        <v>180</v>
      </c>
      <c r="C105" s="59">
        <v>170</v>
      </c>
      <c r="D105" s="40">
        <v>1</v>
      </c>
      <c r="E105" s="30">
        <v>1</v>
      </c>
      <c r="F105" s="30"/>
      <c r="G105" s="30"/>
      <c r="H105" s="30">
        <v>8</v>
      </c>
      <c r="I105" s="30"/>
      <c r="J105" s="30"/>
      <c r="K105" s="30"/>
      <c r="L105" s="30"/>
      <c r="M105" s="30"/>
      <c r="N105" s="31"/>
      <c r="O105" s="13">
        <f t="shared" si="22"/>
        <v>180</v>
      </c>
    </row>
    <row r="106" spans="1:15" x14ac:dyDescent="0.25">
      <c r="A106" s="39" t="s">
        <v>158</v>
      </c>
      <c r="B106" s="13">
        <f t="shared" si="8"/>
        <v>15</v>
      </c>
      <c r="C106" s="59">
        <v>14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/>
      <c r="N106" s="31"/>
      <c r="O106" s="13">
        <f t="shared" si="22"/>
        <v>15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15</v>
      </c>
      <c r="C108" s="59">
        <v>12</v>
      </c>
      <c r="D108" s="40"/>
      <c r="E108" s="30">
        <v>2</v>
      </c>
      <c r="F108" s="30"/>
      <c r="G108" s="30"/>
      <c r="H108" s="30">
        <v>1</v>
      </c>
      <c r="I108" s="30"/>
      <c r="J108" s="30"/>
      <c r="K108" s="30"/>
      <c r="L108" s="30"/>
      <c r="M108" s="30"/>
      <c r="N108" s="31"/>
      <c r="O108" s="13">
        <f t="shared" si="22"/>
        <v>15</v>
      </c>
    </row>
    <row r="109" spans="1:15" x14ac:dyDescent="0.25">
      <c r="A109" s="39" t="s">
        <v>172</v>
      </c>
      <c r="B109" s="13">
        <f t="shared" si="26"/>
        <v>36</v>
      </c>
      <c r="C109" s="59">
        <v>33</v>
      </c>
      <c r="D109" s="40"/>
      <c r="E109" s="30"/>
      <c r="F109" s="30"/>
      <c r="G109" s="30"/>
      <c r="H109" s="30">
        <v>3</v>
      </c>
      <c r="I109" s="30"/>
      <c r="J109" s="30"/>
      <c r="K109" s="30"/>
      <c r="L109" s="30"/>
      <c r="M109" s="30"/>
      <c r="N109" s="31"/>
      <c r="O109" s="13">
        <f t="shared" si="22"/>
        <v>36</v>
      </c>
    </row>
    <row r="110" spans="1:15" x14ac:dyDescent="0.25">
      <c r="A110" s="39" t="s">
        <v>161</v>
      </c>
      <c r="B110" s="13">
        <f t="shared" si="26"/>
        <v>15</v>
      </c>
      <c r="C110" s="59">
        <v>13</v>
      </c>
      <c r="D110" s="40"/>
      <c r="E110" s="30">
        <v>1</v>
      </c>
      <c r="F110" s="30"/>
      <c r="G110" s="30"/>
      <c r="H110" s="30">
        <v>1</v>
      </c>
      <c r="I110" s="30"/>
      <c r="J110" s="30"/>
      <c r="K110" s="30"/>
      <c r="L110" s="30"/>
      <c r="M110" s="30"/>
      <c r="N110" s="31"/>
      <c r="O110" s="13">
        <f t="shared" si="22"/>
        <v>15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33</v>
      </c>
      <c r="C112" s="59">
        <v>31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2"/>
        <v>33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150</v>
      </c>
      <c r="C114" s="59">
        <v>140</v>
      </c>
      <c r="D114" s="40"/>
      <c r="E114" s="30"/>
      <c r="F114" s="30"/>
      <c r="G114" s="30"/>
      <c r="H114" s="30">
        <v>10</v>
      </c>
      <c r="I114" s="30"/>
      <c r="J114" s="30"/>
      <c r="K114" s="30"/>
      <c r="L114" s="30"/>
      <c r="M114" s="30"/>
      <c r="N114" s="31"/>
      <c r="O114" s="13">
        <f t="shared" si="27"/>
        <v>150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7"/>
        <v>0</v>
      </c>
    </row>
    <row r="118" spans="1:15" x14ac:dyDescent="0.25">
      <c r="A118" s="39" t="s">
        <v>37</v>
      </c>
      <c r="B118" s="13">
        <f t="shared" si="26"/>
        <v>15</v>
      </c>
      <c r="C118" s="59">
        <v>14</v>
      </c>
      <c r="D118" s="40"/>
      <c r="E118" s="30"/>
      <c r="F118" s="30"/>
      <c r="G118" s="30"/>
      <c r="H118" s="30">
        <v>1</v>
      </c>
      <c r="I118" s="30"/>
      <c r="J118" s="30"/>
      <c r="K118" s="30"/>
      <c r="L118" s="30"/>
      <c r="M118" s="30"/>
      <c r="N118" s="31"/>
      <c r="O118" s="13">
        <f t="shared" si="27"/>
        <v>15</v>
      </c>
    </row>
    <row r="119" spans="1:15" x14ac:dyDescent="0.25">
      <c r="A119" s="39" t="s">
        <v>38</v>
      </c>
      <c r="B119" s="13">
        <f t="shared" si="26"/>
        <v>28</v>
      </c>
      <c r="C119" s="59">
        <v>26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28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15</v>
      </c>
      <c r="C121" s="59">
        <v>14</v>
      </c>
      <c r="D121" s="40"/>
      <c r="E121" s="30"/>
      <c r="F121" s="30"/>
      <c r="G121" s="30"/>
      <c r="H121" s="30">
        <v>1</v>
      </c>
      <c r="I121" s="30"/>
      <c r="J121" s="30"/>
      <c r="K121" s="30"/>
      <c r="L121" s="30"/>
      <c r="M121" s="30"/>
      <c r="N121" s="31"/>
      <c r="O121" s="13">
        <f t="shared" si="27"/>
        <v>15</v>
      </c>
    </row>
    <row r="122" spans="1:15" x14ac:dyDescent="0.25">
      <c r="A122" s="39" t="s">
        <v>41</v>
      </c>
      <c r="B122" s="13">
        <f t="shared" si="26"/>
        <v>15</v>
      </c>
      <c r="C122" s="59">
        <v>14</v>
      </c>
      <c r="D122" s="40"/>
      <c r="E122" s="30"/>
      <c r="F122" s="30"/>
      <c r="G122" s="30"/>
      <c r="H122" s="30">
        <v>1</v>
      </c>
      <c r="I122" s="30"/>
      <c r="J122" s="30"/>
      <c r="K122" s="30"/>
      <c r="L122" s="30"/>
      <c r="M122" s="30"/>
      <c r="N122" s="31"/>
      <c r="O122" s="13">
        <f t="shared" si="27"/>
        <v>15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50</v>
      </c>
      <c r="C124" s="59">
        <v>45</v>
      </c>
      <c r="D124" s="40"/>
      <c r="E124" s="30"/>
      <c r="F124" s="30"/>
      <c r="G124" s="30"/>
      <c r="H124" s="30">
        <v>5</v>
      </c>
      <c r="I124" s="30"/>
      <c r="J124" s="30"/>
      <c r="K124" s="30"/>
      <c r="L124" s="30"/>
      <c r="M124" s="30"/>
      <c r="N124" s="31"/>
      <c r="O124" s="13">
        <f t="shared" si="27"/>
        <v>50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50</v>
      </c>
      <c r="C127" s="59">
        <v>45</v>
      </c>
      <c r="D127" s="40"/>
      <c r="E127" s="30"/>
      <c r="F127" s="30"/>
      <c r="G127" s="30"/>
      <c r="H127" s="30">
        <v>5</v>
      </c>
      <c r="I127" s="30"/>
      <c r="J127" s="30"/>
      <c r="K127" s="30"/>
      <c r="L127" s="30"/>
      <c r="M127" s="30"/>
      <c r="N127" s="31"/>
      <c r="O127" s="13">
        <f t="shared" si="27"/>
        <v>50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0</v>
      </c>
      <c r="C129" s="59"/>
      <c r="D129" s="40"/>
      <c r="E129" s="30"/>
      <c r="F129" s="30"/>
      <c r="G129" s="30"/>
      <c r="H129" s="30"/>
      <c r="I129" s="30"/>
      <c r="J129" s="30"/>
      <c r="K129" s="30"/>
      <c r="L129" s="30"/>
      <c r="M129" s="30"/>
      <c r="N129" s="31"/>
      <c r="O129" s="13">
        <f t="shared" si="27"/>
        <v>0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560</v>
      </c>
      <c r="C131" s="63">
        <f t="shared" ref="C131:N131" si="28">C132+C133</f>
        <v>526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28</v>
      </c>
      <c r="I131" s="64">
        <f t="shared" si="28"/>
        <v>0</v>
      </c>
      <c r="J131" s="64">
        <f t="shared" si="28"/>
        <v>6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560</v>
      </c>
    </row>
    <row r="132" spans="1:15" x14ac:dyDescent="0.25">
      <c r="A132" s="191" t="s">
        <v>166</v>
      </c>
      <c r="B132" s="67">
        <f t="shared" si="26"/>
        <v>430</v>
      </c>
      <c r="C132" s="68">
        <f t="shared" ref="C132:N132" si="29">C134+C135+C136+C137+C138+C139+C140+C141+C142+C143+C144+C145+C146+C147+C148+C149+C150+C151+C152+C153+C154+C155+C156</f>
        <v>404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20</v>
      </c>
      <c r="I132" s="69">
        <f t="shared" si="29"/>
        <v>0</v>
      </c>
      <c r="J132" s="69">
        <f t="shared" si="29"/>
        <v>6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430</v>
      </c>
    </row>
    <row r="133" spans="1:15" ht="15.75" thickBot="1" x14ac:dyDescent="0.3">
      <c r="A133" s="192" t="s">
        <v>169</v>
      </c>
      <c r="B133" s="71">
        <f t="shared" si="26"/>
        <v>130</v>
      </c>
      <c r="C133" s="72">
        <f t="shared" ref="C133:N133" si="30">C157+C158+C159+C160+C161+C162+C163+C164+C165</f>
        <v>122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8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130</v>
      </c>
    </row>
    <row r="134" spans="1:15" x14ac:dyDescent="0.25">
      <c r="A134" s="38" t="s">
        <v>51</v>
      </c>
      <c r="B134" s="8">
        <f t="shared" si="26"/>
        <v>30</v>
      </c>
      <c r="C134" s="58">
        <v>28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/>
      <c r="N134" s="29"/>
      <c r="O134" s="8">
        <f t="shared" si="27"/>
        <v>30</v>
      </c>
    </row>
    <row r="135" spans="1:15" x14ac:dyDescent="0.25">
      <c r="A135" s="39" t="s">
        <v>52</v>
      </c>
      <c r="B135" s="13">
        <f t="shared" si="26"/>
        <v>30</v>
      </c>
      <c r="C135" s="59">
        <v>29</v>
      </c>
      <c r="D135" s="40"/>
      <c r="E135" s="30"/>
      <c r="F135" s="30"/>
      <c r="G135" s="30"/>
      <c r="H135" s="30">
        <v>1</v>
      </c>
      <c r="I135" s="30"/>
      <c r="J135" s="30"/>
      <c r="K135" s="30"/>
      <c r="L135" s="30"/>
      <c r="M135" s="30"/>
      <c r="N135" s="31"/>
      <c r="O135" s="13">
        <f t="shared" si="27"/>
        <v>30</v>
      </c>
    </row>
    <row r="136" spans="1:15" x14ac:dyDescent="0.25">
      <c r="A136" s="39" t="s">
        <v>53</v>
      </c>
      <c r="B136" s="13">
        <f t="shared" si="26"/>
        <v>15</v>
      </c>
      <c r="C136" s="59">
        <v>14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15</v>
      </c>
    </row>
    <row r="137" spans="1:15" x14ac:dyDescent="0.25">
      <c r="A137" s="39" t="s">
        <v>54</v>
      </c>
      <c r="B137" s="13">
        <f t="shared" si="26"/>
        <v>60</v>
      </c>
      <c r="C137" s="59">
        <v>59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60</v>
      </c>
    </row>
    <row r="138" spans="1:15" x14ac:dyDescent="0.25">
      <c r="A138" s="39" t="s">
        <v>55</v>
      </c>
      <c r="B138" s="13">
        <f t="shared" si="26"/>
        <v>35</v>
      </c>
      <c r="C138" s="59">
        <v>34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35</v>
      </c>
    </row>
    <row r="139" spans="1:15" x14ac:dyDescent="0.25">
      <c r="A139" s="39" t="s">
        <v>56</v>
      </c>
      <c r="B139" s="13">
        <f t="shared" si="26"/>
        <v>30</v>
      </c>
      <c r="C139" s="59">
        <v>29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30</v>
      </c>
    </row>
    <row r="140" spans="1:15" x14ac:dyDescent="0.25">
      <c r="A140" s="39" t="s">
        <v>57</v>
      </c>
      <c r="B140" s="13">
        <f t="shared" ref="B140:B171" si="31">SUM(C140:N140)</f>
        <v>20</v>
      </c>
      <c r="C140" s="59">
        <v>19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20</v>
      </c>
    </row>
    <row r="141" spans="1:15" x14ac:dyDescent="0.25">
      <c r="A141" s="39" t="s">
        <v>58</v>
      </c>
      <c r="B141" s="13">
        <f t="shared" si="31"/>
        <v>0</v>
      </c>
      <c r="C141" s="59"/>
      <c r="D141" s="40"/>
      <c r="E141" s="30"/>
      <c r="F141" s="30"/>
      <c r="G141" s="30"/>
      <c r="H141" s="30"/>
      <c r="I141" s="30"/>
      <c r="J141" s="30"/>
      <c r="K141" s="30"/>
      <c r="L141" s="30"/>
      <c r="M141" s="30"/>
      <c r="N141" s="31"/>
      <c r="O141" s="13">
        <f t="shared" si="27"/>
        <v>0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15</v>
      </c>
      <c r="C143" s="59">
        <v>14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15</v>
      </c>
    </row>
    <row r="144" spans="1:15" x14ac:dyDescent="0.25">
      <c r="A144" s="39" t="s">
        <v>61</v>
      </c>
      <c r="B144" s="13">
        <f t="shared" si="31"/>
        <v>15</v>
      </c>
      <c r="C144" s="59">
        <v>14</v>
      </c>
      <c r="D144" s="40"/>
      <c r="E144" s="30"/>
      <c r="F144" s="30"/>
      <c r="G144" s="30"/>
      <c r="H144" s="30">
        <v>1</v>
      </c>
      <c r="I144" s="30"/>
      <c r="J144" s="30"/>
      <c r="K144" s="30"/>
      <c r="L144" s="30"/>
      <c r="M144" s="30"/>
      <c r="N144" s="31"/>
      <c r="O144" s="13">
        <f t="shared" si="27"/>
        <v>15</v>
      </c>
    </row>
    <row r="145" spans="1:15" x14ac:dyDescent="0.25">
      <c r="A145" s="39" t="s">
        <v>62</v>
      </c>
      <c r="B145" s="13">
        <f t="shared" si="31"/>
        <v>15</v>
      </c>
      <c r="C145" s="59">
        <v>14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7"/>
        <v>15</v>
      </c>
    </row>
    <row r="146" spans="1:15" x14ac:dyDescent="0.25">
      <c r="A146" s="39" t="s">
        <v>63</v>
      </c>
      <c r="B146" s="13">
        <f t="shared" si="31"/>
        <v>15</v>
      </c>
      <c r="C146" s="59">
        <v>14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15</v>
      </c>
    </row>
    <row r="147" spans="1:15" x14ac:dyDescent="0.25">
      <c r="A147" s="39" t="s">
        <v>64</v>
      </c>
      <c r="B147" s="13">
        <f t="shared" si="31"/>
        <v>15</v>
      </c>
      <c r="C147" s="59">
        <v>14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27"/>
        <v>15</v>
      </c>
    </row>
    <row r="148" spans="1:15" x14ac:dyDescent="0.25">
      <c r="A148" s="39" t="s">
        <v>65</v>
      </c>
      <c r="B148" s="13">
        <f t="shared" si="31"/>
        <v>15</v>
      </c>
      <c r="C148" s="59">
        <v>13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15</v>
      </c>
    </row>
    <row r="149" spans="1:15" x14ac:dyDescent="0.25">
      <c r="A149" s="39" t="s">
        <v>66</v>
      </c>
      <c r="B149" s="13">
        <f t="shared" si="31"/>
        <v>15</v>
      </c>
      <c r="C149" s="59">
        <v>13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15</v>
      </c>
    </row>
    <row r="150" spans="1:15" x14ac:dyDescent="0.25">
      <c r="A150" s="39" t="s">
        <v>67</v>
      </c>
      <c r="B150" s="13">
        <f t="shared" si="31"/>
        <v>15</v>
      </c>
      <c r="C150" s="59">
        <v>14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15</v>
      </c>
    </row>
    <row r="151" spans="1:15" x14ac:dyDescent="0.25">
      <c r="A151" s="39" t="s">
        <v>171</v>
      </c>
      <c r="B151" s="13">
        <f t="shared" si="31"/>
        <v>20</v>
      </c>
      <c r="C151" s="59">
        <v>19</v>
      </c>
      <c r="D151" s="40"/>
      <c r="E151" s="30"/>
      <c r="F151" s="30"/>
      <c r="G151" s="30"/>
      <c r="H151" s="30">
        <v>1</v>
      </c>
      <c r="I151" s="30"/>
      <c r="J151" s="30"/>
      <c r="K151" s="30"/>
      <c r="L151" s="30"/>
      <c r="M151" s="30"/>
      <c r="N151" s="31"/>
      <c r="O151" s="13">
        <f t="shared" si="27"/>
        <v>20</v>
      </c>
    </row>
    <row r="152" spans="1:15" x14ac:dyDescent="0.25">
      <c r="A152" s="39" t="s">
        <v>68</v>
      </c>
      <c r="B152" s="13">
        <f t="shared" si="31"/>
        <v>15</v>
      </c>
      <c r="C152" s="59">
        <v>13</v>
      </c>
      <c r="D152" s="40"/>
      <c r="E152" s="30"/>
      <c r="F152" s="30"/>
      <c r="G152" s="30"/>
      <c r="H152" s="30">
        <v>1</v>
      </c>
      <c r="I152" s="30"/>
      <c r="J152" s="30">
        <v>1</v>
      </c>
      <c r="K152" s="30"/>
      <c r="L152" s="30"/>
      <c r="M152" s="30"/>
      <c r="N152" s="31"/>
      <c r="O152" s="13">
        <f t="shared" si="27"/>
        <v>15</v>
      </c>
    </row>
    <row r="153" spans="1:15" x14ac:dyDescent="0.25">
      <c r="A153" s="39" t="s">
        <v>69</v>
      </c>
      <c r="B153" s="13">
        <f t="shared" si="31"/>
        <v>15</v>
      </c>
      <c r="C153" s="59">
        <v>13</v>
      </c>
      <c r="D153" s="40"/>
      <c r="E153" s="30"/>
      <c r="F153" s="30"/>
      <c r="G153" s="30"/>
      <c r="H153" s="30">
        <v>1</v>
      </c>
      <c r="I153" s="30"/>
      <c r="J153" s="30">
        <v>1</v>
      </c>
      <c r="K153" s="30"/>
      <c r="L153" s="30"/>
      <c r="M153" s="30"/>
      <c r="N153" s="31"/>
      <c r="O153" s="13">
        <f t="shared" si="27"/>
        <v>15</v>
      </c>
    </row>
    <row r="154" spans="1:15" x14ac:dyDescent="0.25">
      <c r="A154" s="39" t="s">
        <v>70</v>
      </c>
      <c r="B154" s="13">
        <f t="shared" si="31"/>
        <v>15</v>
      </c>
      <c r="C154" s="59">
        <v>13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15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25</v>
      </c>
      <c r="C156" s="59">
        <v>24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25</v>
      </c>
    </row>
    <row r="157" spans="1:15" x14ac:dyDescent="0.25">
      <c r="A157" s="39" t="s">
        <v>73</v>
      </c>
      <c r="B157" s="13">
        <f t="shared" si="31"/>
        <v>20</v>
      </c>
      <c r="C157" s="59">
        <v>19</v>
      </c>
      <c r="D157" s="40"/>
      <c r="E157" s="30"/>
      <c r="F157" s="30"/>
      <c r="G157" s="30"/>
      <c r="H157" s="30">
        <v>1</v>
      </c>
      <c r="I157" s="30"/>
      <c r="J157" s="30"/>
      <c r="K157" s="30"/>
      <c r="L157" s="30"/>
      <c r="M157" s="30"/>
      <c r="N157" s="31"/>
      <c r="O157" s="13">
        <f t="shared" si="27"/>
        <v>20</v>
      </c>
    </row>
    <row r="158" spans="1:15" x14ac:dyDescent="0.25">
      <c r="A158" s="39" t="s">
        <v>74</v>
      </c>
      <c r="B158" s="13">
        <f t="shared" si="31"/>
        <v>20</v>
      </c>
      <c r="C158" s="59">
        <v>19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7"/>
        <v>20</v>
      </c>
    </row>
    <row r="159" spans="1:15" x14ac:dyDescent="0.25">
      <c r="A159" s="39" t="s">
        <v>75</v>
      </c>
      <c r="B159" s="13">
        <f t="shared" si="31"/>
        <v>10</v>
      </c>
      <c r="C159" s="59">
        <v>9</v>
      </c>
      <c r="D159" s="40"/>
      <c r="E159" s="30"/>
      <c r="F159" s="30"/>
      <c r="G159" s="30"/>
      <c r="H159" s="30">
        <v>1</v>
      </c>
      <c r="I159" s="30"/>
      <c r="J159" s="30"/>
      <c r="K159" s="30"/>
      <c r="L159" s="30"/>
      <c r="M159" s="30"/>
      <c r="N159" s="31"/>
      <c r="O159" s="13">
        <f t="shared" si="27"/>
        <v>10</v>
      </c>
    </row>
    <row r="160" spans="1:15" x14ac:dyDescent="0.25">
      <c r="A160" s="39" t="s">
        <v>76</v>
      </c>
      <c r="B160" s="13">
        <f t="shared" si="31"/>
        <v>10</v>
      </c>
      <c r="C160" s="59">
        <v>9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7"/>
        <v>10</v>
      </c>
    </row>
    <row r="161" spans="1:15" x14ac:dyDescent="0.25">
      <c r="A161" s="39" t="s">
        <v>77</v>
      </c>
      <c r="B161" s="13">
        <f t="shared" si="31"/>
        <v>10</v>
      </c>
      <c r="C161" s="59">
        <v>9</v>
      </c>
      <c r="D161" s="40"/>
      <c r="E161" s="30"/>
      <c r="F161" s="30"/>
      <c r="G161" s="30"/>
      <c r="H161" s="30">
        <v>1</v>
      </c>
      <c r="I161" s="30"/>
      <c r="J161" s="30"/>
      <c r="K161" s="30"/>
      <c r="L161" s="30"/>
      <c r="M161" s="30"/>
      <c r="N161" s="31"/>
      <c r="O161" s="13">
        <f t="shared" si="27"/>
        <v>10</v>
      </c>
    </row>
    <row r="162" spans="1:15" ht="15.75" customHeight="1" x14ac:dyDescent="0.25">
      <c r="A162" s="45" t="s">
        <v>78</v>
      </c>
      <c r="B162" s="13">
        <f t="shared" si="31"/>
        <v>20</v>
      </c>
      <c r="C162" s="59">
        <v>19</v>
      </c>
      <c r="D162" s="40"/>
      <c r="E162" s="30"/>
      <c r="F162" s="30"/>
      <c r="G162" s="30"/>
      <c r="H162" s="30">
        <v>1</v>
      </c>
      <c r="I162" s="30"/>
      <c r="J162" s="30"/>
      <c r="K162" s="30"/>
      <c r="L162" s="30"/>
      <c r="M162" s="30"/>
      <c r="N162" s="31"/>
      <c r="O162" s="13">
        <f t="shared" si="27"/>
        <v>20</v>
      </c>
    </row>
    <row r="163" spans="1:15" x14ac:dyDescent="0.25">
      <c r="A163" s="45" t="s">
        <v>79</v>
      </c>
      <c r="B163" s="13">
        <f t="shared" si="31"/>
        <v>10</v>
      </c>
      <c r="C163" s="59">
        <v>9</v>
      </c>
      <c r="D163" s="40"/>
      <c r="E163" s="30"/>
      <c r="F163" s="30"/>
      <c r="G163" s="30"/>
      <c r="H163" s="30">
        <v>1</v>
      </c>
      <c r="I163" s="30"/>
      <c r="J163" s="30"/>
      <c r="K163" s="30"/>
      <c r="L163" s="30"/>
      <c r="M163" s="30"/>
      <c r="N163" s="31"/>
      <c r="O163" s="13">
        <f t="shared" si="27"/>
        <v>10</v>
      </c>
    </row>
    <row r="164" spans="1:15" x14ac:dyDescent="0.25">
      <c r="A164" s="45" t="s">
        <v>80</v>
      </c>
      <c r="B164" s="13">
        <f t="shared" si="31"/>
        <v>30</v>
      </c>
      <c r="C164" s="59">
        <v>29</v>
      </c>
      <c r="D164" s="40"/>
      <c r="E164" s="30"/>
      <c r="F164" s="30"/>
      <c r="G164" s="30"/>
      <c r="H164" s="30">
        <v>1</v>
      </c>
      <c r="I164" s="30"/>
      <c r="J164" s="30"/>
      <c r="K164" s="30"/>
      <c r="L164" s="30"/>
      <c r="M164" s="30"/>
      <c r="N164" s="31"/>
      <c r="O164" s="13">
        <f t="shared" si="27"/>
        <v>30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5</v>
      </c>
      <c r="C166" s="63">
        <f t="shared" ref="C166:N166" si="32">C167+C168+C169+C170+C171+C172</f>
        <v>5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5</v>
      </c>
    </row>
    <row r="167" spans="1:15" x14ac:dyDescent="0.25">
      <c r="A167" s="38" t="s">
        <v>83</v>
      </c>
      <c r="B167" s="8">
        <f t="shared" si="31"/>
        <v>2</v>
      </c>
      <c r="C167" s="58">
        <v>2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2</v>
      </c>
    </row>
    <row r="168" spans="1:15" x14ac:dyDescent="0.25">
      <c r="A168" s="39" t="s">
        <v>84</v>
      </c>
      <c r="B168" s="13">
        <f t="shared" si="31"/>
        <v>1</v>
      </c>
      <c r="C168" s="59">
        <v>1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1</v>
      </c>
    </row>
    <row r="169" spans="1:15" x14ac:dyDescent="0.25">
      <c r="A169" s="39" t="s">
        <v>85</v>
      </c>
      <c r="B169" s="13">
        <f t="shared" si="31"/>
        <v>0</v>
      </c>
      <c r="C169" s="59"/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0</v>
      </c>
    </row>
    <row r="170" spans="1:15" x14ac:dyDescent="0.25">
      <c r="A170" s="39" t="s">
        <v>103</v>
      </c>
      <c r="B170" s="13">
        <f t="shared" si="31"/>
        <v>1</v>
      </c>
      <c r="C170" s="59">
        <v>1</v>
      </c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1</v>
      </c>
    </row>
    <row r="171" spans="1:15" x14ac:dyDescent="0.25">
      <c r="A171" s="39" t="s">
        <v>86</v>
      </c>
      <c r="B171" s="13">
        <f t="shared" si="31"/>
        <v>0</v>
      </c>
      <c r="C171" s="59"/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0</v>
      </c>
    </row>
    <row r="172" spans="1:15" ht="15.75" thickBot="1" x14ac:dyDescent="0.3">
      <c r="A172" s="42" t="s">
        <v>104</v>
      </c>
      <c r="B172" s="16">
        <f>SUM(C172:N172)</f>
        <v>1</v>
      </c>
      <c r="C172" s="60">
        <v>1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1</v>
      </c>
    </row>
    <row r="173" spans="1:15" x14ac:dyDescent="0.25">
      <c r="A173" s="47" t="s">
        <v>165</v>
      </c>
      <c r="B173" s="66">
        <f>SUM(C173:N173)</f>
        <v>40</v>
      </c>
      <c r="C173" s="77">
        <v>30</v>
      </c>
      <c r="D173" s="63">
        <v>1</v>
      </c>
      <c r="E173" s="64">
        <v>4</v>
      </c>
      <c r="F173" s="64"/>
      <c r="G173" s="64"/>
      <c r="H173" s="64">
        <v>5</v>
      </c>
      <c r="I173" s="64"/>
      <c r="J173" s="64"/>
      <c r="K173" s="64"/>
      <c r="L173" s="64"/>
      <c r="M173" s="64"/>
      <c r="N173" s="65"/>
      <c r="O173" s="66">
        <f t="shared" si="33"/>
        <v>40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9</v>
      </c>
      <c r="D174" s="72"/>
      <c r="E174" s="73">
        <v>5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32</v>
      </c>
      <c r="C175" s="77">
        <v>28</v>
      </c>
      <c r="D175" s="63"/>
      <c r="E175" s="64">
        <v>3</v>
      </c>
      <c r="F175" s="64"/>
      <c r="G175" s="64"/>
      <c r="H175" s="64"/>
      <c r="I175" s="64"/>
      <c r="J175" s="64"/>
      <c r="K175" s="64">
        <v>1</v>
      </c>
      <c r="L175" s="64"/>
      <c r="M175" s="64"/>
      <c r="N175" s="65"/>
      <c r="O175" s="66">
        <f t="shared" si="33"/>
        <v>32</v>
      </c>
    </row>
    <row r="176" spans="1:15" ht="15.75" thickBot="1" x14ac:dyDescent="0.3">
      <c r="A176" s="49" t="s">
        <v>89</v>
      </c>
      <c r="B176" s="79">
        <f>SUM(C176:N176)</f>
        <v>74</v>
      </c>
      <c r="C176" s="79">
        <v>2</v>
      </c>
      <c r="D176" s="80"/>
      <c r="E176" s="85">
        <v>2</v>
      </c>
      <c r="F176" s="85"/>
      <c r="G176" s="85"/>
      <c r="H176" s="85"/>
      <c r="I176" s="85"/>
      <c r="J176" s="85">
        <v>70</v>
      </c>
      <c r="K176" s="85"/>
      <c r="L176" s="85"/>
      <c r="M176" s="85"/>
      <c r="N176" s="98"/>
      <c r="O176" s="62">
        <f t="shared" si="33"/>
        <v>74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6"/>
  <sheetViews>
    <sheetView zoomScale="130" zoomScaleNormal="130" workbookViewId="0">
      <pane ySplit="3" topLeftCell="A152" activePane="bottomLeft" state="frozen"/>
      <selection pane="bottomLeft" activeCell="K159" sqref="K159"/>
    </sheetView>
  </sheetViews>
  <sheetFormatPr baseColWidth="10" defaultRowHeight="15" x14ac:dyDescent="0.25"/>
  <cols>
    <col min="1" max="1" width="47" style="37" customWidth="1"/>
    <col min="2" max="2" width="9" style="34" customWidth="1"/>
    <col min="3" max="3" width="5.7109375" style="1" customWidth="1"/>
    <col min="4" max="4" width="6.5703125" style="1" customWidth="1"/>
    <col min="5" max="8" width="5.7109375" style="1" customWidth="1"/>
    <col min="9" max="9" width="8.42578125" style="1" customWidth="1"/>
    <col min="10" max="15" width="6.28515625" style="1" customWidth="1"/>
    <col min="16" max="16" width="7.28515625" style="1" customWidth="1"/>
  </cols>
  <sheetData>
    <row r="1" spans="1:16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70"/>
    </row>
    <row r="2" spans="1:16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8"/>
    </row>
    <row r="3" spans="1:16" ht="45.75" thickBot="1" x14ac:dyDescent="0.3">
      <c r="A3" s="264"/>
      <c r="B3" s="264"/>
      <c r="C3" s="2" t="s">
        <v>102</v>
      </c>
      <c r="D3" s="6" t="s">
        <v>491</v>
      </c>
      <c r="E3" s="6" t="s">
        <v>90</v>
      </c>
      <c r="F3" s="3" t="s">
        <v>91</v>
      </c>
      <c r="G3" s="3" t="s">
        <v>92</v>
      </c>
      <c r="H3" s="7" t="s">
        <v>93</v>
      </c>
      <c r="I3" s="3" t="s">
        <v>94</v>
      </c>
      <c r="J3" s="3" t="s">
        <v>95</v>
      </c>
      <c r="K3" s="3" t="s">
        <v>96</v>
      </c>
      <c r="L3" s="3" t="s">
        <v>97</v>
      </c>
      <c r="M3" s="3" t="s">
        <v>98</v>
      </c>
      <c r="N3" s="3" t="s">
        <v>99</v>
      </c>
      <c r="O3" s="204" t="s">
        <v>100</v>
      </c>
      <c r="P3" s="5" t="s">
        <v>101</v>
      </c>
    </row>
    <row r="4" spans="1:16" ht="15" customHeight="1" x14ac:dyDescent="0.25">
      <c r="A4" s="193" t="s">
        <v>1</v>
      </c>
      <c r="B4" s="8">
        <f t="shared" ref="B4:B36" si="0">SUM(C4:O4)</f>
        <v>2419</v>
      </c>
      <c r="C4" s="11">
        <f t="shared" ref="C4:O4" si="1">C5+C6</f>
        <v>2039</v>
      </c>
      <c r="D4" s="11"/>
      <c r="E4" s="11">
        <f t="shared" si="1"/>
        <v>28</v>
      </c>
      <c r="F4" s="10">
        <f t="shared" si="1"/>
        <v>42</v>
      </c>
      <c r="G4" s="10">
        <f t="shared" si="1"/>
        <v>0</v>
      </c>
      <c r="H4" s="10">
        <f t="shared" si="1"/>
        <v>0</v>
      </c>
      <c r="I4" s="10">
        <f t="shared" si="1"/>
        <v>217</v>
      </c>
      <c r="J4" s="10">
        <f t="shared" si="1"/>
        <v>7</v>
      </c>
      <c r="K4" s="10">
        <f t="shared" si="1"/>
        <v>75</v>
      </c>
      <c r="L4" s="10">
        <f t="shared" si="1"/>
        <v>3</v>
      </c>
      <c r="M4" s="10">
        <f t="shared" si="1"/>
        <v>0</v>
      </c>
      <c r="N4" s="10">
        <f t="shared" si="1"/>
        <v>8</v>
      </c>
      <c r="O4" s="12">
        <f t="shared" si="1"/>
        <v>0</v>
      </c>
      <c r="P4" s="8">
        <f t="shared" ref="P4:P39" si="2">SUM(C4:O4)</f>
        <v>2419</v>
      </c>
    </row>
    <row r="5" spans="1:16" ht="15" customHeight="1" x14ac:dyDescent="0.25">
      <c r="A5" s="194" t="s">
        <v>2</v>
      </c>
      <c r="B5" s="13">
        <f t="shared" si="0"/>
        <v>1785</v>
      </c>
      <c r="C5" s="15">
        <f t="shared" ref="C5:O5" si="3">C8+C41+C56+C66+C78+C99+C101+C132+C166+C173+C175+C176</f>
        <v>1503</v>
      </c>
      <c r="D5" s="15"/>
      <c r="E5" s="15">
        <f t="shared" si="3"/>
        <v>27</v>
      </c>
      <c r="F5" s="15">
        <f t="shared" si="3"/>
        <v>38</v>
      </c>
      <c r="G5" s="15">
        <f t="shared" si="3"/>
        <v>0</v>
      </c>
      <c r="H5" s="15">
        <f t="shared" si="3"/>
        <v>0</v>
      </c>
      <c r="I5" s="15">
        <f t="shared" si="3"/>
        <v>124</v>
      </c>
      <c r="J5" s="15">
        <f t="shared" si="3"/>
        <v>7</v>
      </c>
      <c r="K5" s="15">
        <f t="shared" si="3"/>
        <v>75</v>
      </c>
      <c r="L5" s="15">
        <f t="shared" si="3"/>
        <v>3</v>
      </c>
      <c r="M5" s="15">
        <f t="shared" si="3"/>
        <v>0</v>
      </c>
      <c r="N5" s="15">
        <f t="shared" si="3"/>
        <v>8</v>
      </c>
      <c r="O5" s="15">
        <f t="shared" si="3"/>
        <v>0</v>
      </c>
      <c r="P5" s="13">
        <f t="shared" si="2"/>
        <v>1785</v>
      </c>
    </row>
    <row r="6" spans="1:16" ht="15.75" customHeight="1" thickBot="1" x14ac:dyDescent="0.3">
      <c r="A6" s="195" t="s">
        <v>3</v>
      </c>
      <c r="B6" s="16">
        <f t="shared" si="0"/>
        <v>634</v>
      </c>
      <c r="C6" s="18">
        <f t="shared" ref="C6:O6" si="4">C9+C57+C67+C79+C102+C133+C174</f>
        <v>536</v>
      </c>
      <c r="D6" s="18"/>
      <c r="E6" s="18">
        <f t="shared" si="4"/>
        <v>1</v>
      </c>
      <c r="F6" s="18">
        <f t="shared" si="4"/>
        <v>4</v>
      </c>
      <c r="G6" s="18">
        <f t="shared" si="4"/>
        <v>0</v>
      </c>
      <c r="H6" s="18">
        <f t="shared" si="4"/>
        <v>0</v>
      </c>
      <c r="I6" s="18">
        <f t="shared" si="4"/>
        <v>93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16">
        <f t="shared" si="2"/>
        <v>634</v>
      </c>
    </row>
    <row r="7" spans="1:16" ht="15" customHeight="1" x14ac:dyDescent="0.25">
      <c r="A7" s="190" t="s">
        <v>4</v>
      </c>
      <c r="B7" s="19">
        <f t="shared" si="0"/>
        <v>254</v>
      </c>
      <c r="C7" s="21">
        <f t="shared" ref="C7:O7" si="5">C8+C9</f>
        <v>217</v>
      </c>
      <c r="D7" s="21"/>
      <c r="E7" s="21">
        <f t="shared" si="5"/>
        <v>9</v>
      </c>
      <c r="F7" s="20">
        <f t="shared" si="5"/>
        <v>2</v>
      </c>
      <c r="G7" s="20">
        <f t="shared" si="5"/>
        <v>0</v>
      </c>
      <c r="H7" s="20">
        <f t="shared" si="5"/>
        <v>0</v>
      </c>
      <c r="I7" s="20">
        <f t="shared" si="5"/>
        <v>18</v>
      </c>
      <c r="J7" s="20">
        <f t="shared" si="5"/>
        <v>3</v>
      </c>
      <c r="K7" s="20">
        <f t="shared" si="5"/>
        <v>5</v>
      </c>
      <c r="L7" s="20">
        <f t="shared" si="5"/>
        <v>0</v>
      </c>
      <c r="M7" s="20">
        <f t="shared" si="5"/>
        <v>0</v>
      </c>
      <c r="N7" s="20">
        <f t="shared" si="5"/>
        <v>0</v>
      </c>
      <c r="O7" s="22">
        <f t="shared" si="5"/>
        <v>0</v>
      </c>
      <c r="P7" s="19">
        <f t="shared" si="2"/>
        <v>254</v>
      </c>
    </row>
    <row r="8" spans="1:16" ht="15" customHeight="1" x14ac:dyDescent="0.25">
      <c r="A8" s="191" t="s">
        <v>166</v>
      </c>
      <c r="B8" s="23">
        <f t="shared" si="0"/>
        <v>248</v>
      </c>
      <c r="C8" s="25">
        <f t="shared" ref="C8:O8" si="6">C10+C11+C12+C13+C14+C15+C16+C17+C18+C19+C20+C21+C22+C23+C24+C25+C26+C27+C28+C29+C30</f>
        <v>213</v>
      </c>
      <c r="D8" s="25"/>
      <c r="E8" s="25">
        <f t="shared" si="6"/>
        <v>9</v>
      </c>
      <c r="F8" s="24">
        <f t="shared" si="6"/>
        <v>2</v>
      </c>
      <c r="G8" s="24">
        <f t="shared" si="6"/>
        <v>0</v>
      </c>
      <c r="H8" s="24">
        <f t="shared" si="6"/>
        <v>0</v>
      </c>
      <c r="I8" s="24">
        <f t="shared" si="6"/>
        <v>16</v>
      </c>
      <c r="J8" s="24">
        <f t="shared" si="6"/>
        <v>3</v>
      </c>
      <c r="K8" s="24">
        <f t="shared" si="6"/>
        <v>5</v>
      </c>
      <c r="L8" s="24">
        <f t="shared" si="6"/>
        <v>0</v>
      </c>
      <c r="M8" s="24">
        <f t="shared" si="6"/>
        <v>0</v>
      </c>
      <c r="N8" s="24">
        <f t="shared" si="6"/>
        <v>0</v>
      </c>
      <c r="O8" s="26">
        <f t="shared" si="6"/>
        <v>0</v>
      </c>
      <c r="P8" s="23">
        <f t="shared" si="2"/>
        <v>248</v>
      </c>
    </row>
    <row r="9" spans="1:16" ht="15.75" customHeight="1" thickBot="1" x14ac:dyDescent="0.3">
      <c r="A9" s="192" t="s">
        <v>167</v>
      </c>
      <c r="B9" s="27">
        <f t="shared" si="0"/>
        <v>6</v>
      </c>
      <c r="C9" s="44">
        <f>C31+C32+C33+C34+C35+C36+C37+C38+C39+C40</f>
        <v>4</v>
      </c>
      <c r="D9" s="44"/>
      <c r="E9" s="44">
        <f t="shared" ref="E9:O9" si="7">E31+E32+E33+E34+E35+E36+E37+E38+E39+E40</f>
        <v>0</v>
      </c>
      <c r="F9" s="44">
        <f t="shared" si="7"/>
        <v>0</v>
      </c>
      <c r="G9" s="44">
        <f t="shared" si="7"/>
        <v>0</v>
      </c>
      <c r="H9" s="44">
        <f t="shared" si="7"/>
        <v>0</v>
      </c>
      <c r="I9" s="44">
        <f t="shared" si="7"/>
        <v>2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44">
        <f t="shared" si="7"/>
        <v>0</v>
      </c>
      <c r="P9" s="27">
        <f t="shared" si="2"/>
        <v>6</v>
      </c>
    </row>
    <row r="10" spans="1:16" x14ac:dyDescent="0.25">
      <c r="A10" s="38" t="s">
        <v>113</v>
      </c>
      <c r="B10" s="8">
        <f t="shared" si="0"/>
        <v>3</v>
      </c>
      <c r="C10" s="58">
        <v>2</v>
      </c>
      <c r="D10" s="229"/>
      <c r="E10" s="35"/>
      <c r="F10" s="28"/>
      <c r="G10" s="28"/>
      <c r="H10" s="28"/>
      <c r="I10" s="28">
        <v>1</v>
      </c>
      <c r="J10" s="28"/>
      <c r="K10" s="28"/>
      <c r="L10" s="28"/>
      <c r="M10" s="28"/>
      <c r="N10" s="28"/>
      <c r="O10" s="29"/>
      <c r="P10" s="8">
        <f t="shared" si="2"/>
        <v>3</v>
      </c>
    </row>
    <row r="11" spans="1:16" x14ac:dyDescent="0.25">
      <c r="A11" s="39" t="s">
        <v>112</v>
      </c>
      <c r="B11" s="13">
        <f t="shared" si="0"/>
        <v>0</v>
      </c>
      <c r="C11" s="59"/>
      <c r="D11" s="230"/>
      <c r="E11" s="40"/>
      <c r="F11" s="30"/>
      <c r="G11" s="30"/>
      <c r="H11" s="30"/>
      <c r="I11" s="30"/>
      <c r="J11" s="30"/>
      <c r="K11" s="30"/>
      <c r="L11" s="30"/>
      <c r="M11" s="30"/>
      <c r="N11" s="30"/>
      <c r="O11" s="31"/>
      <c r="P11" s="13">
        <f t="shared" si="2"/>
        <v>0</v>
      </c>
    </row>
    <row r="12" spans="1:16" x14ac:dyDescent="0.25">
      <c r="A12" s="39" t="s">
        <v>114</v>
      </c>
      <c r="B12" s="13">
        <f t="shared" si="0"/>
        <v>0</v>
      </c>
      <c r="C12" s="59"/>
      <c r="D12" s="230"/>
      <c r="E12" s="4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13">
        <f t="shared" si="2"/>
        <v>0</v>
      </c>
    </row>
    <row r="13" spans="1:16" x14ac:dyDescent="0.25">
      <c r="A13" s="39" t="s">
        <v>115</v>
      </c>
      <c r="B13" s="13">
        <f t="shared" si="0"/>
        <v>20</v>
      </c>
      <c r="C13" s="59">
        <v>17</v>
      </c>
      <c r="D13" s="230"/>
      <c r="E13" s="40"/>
      <c r="F13" s="30"/>
      <c r="G13" s="30"/>
      <c r="H13" s="30"/>
      <c r="I13" s="30">
        <v>2</v>
      </c>
      <c r="J13" s="30">
        <v>1</v>
      </c>
      <c r="K13" s="30"/>
      <c r="L13" s="30"/>
      <c r="M13" s="30"/>
      <c r="N13" s="30"/>
      <c r="O13" s="31"/>
      <c r="P13" s="13">
        <f t="shared" si="2"/>
        <v>20</v>
      </c>
    </row>
    <row r="14" spans="1:16" x14ac:dyDescent="0.25">
      <c r="A14" s="39" t="s">
        <v>116</v>
      </c>
      <c r="B14" s="13">
        <f t="shared" si="0"/>
        <v>30</v>
      </c>
      <c r="C14" s="59">
        <v>28</v>
      </c>
      <c r="D14" s="230"/>
      <c r="E14" s="40"/>
      <c r="F14" s="30"/>
      <c r="G14" s="30"/>
      <c r="H14" s="30"/>
      <c r="I14" s="30">
        <v>1</v>
      </c>
      <c r="J14" s="30"/>
      <c r="K14" s="30">
        <v>1</v>
      </c>
      <c r="L14" s="30"/>
      <c r="M14" s="30"/>
      <c r="N14" s="30"/>
      <c r="O14" s="31"/>
      <c r="P14" s="13">
        <f t="shared" si="2"/>
        <v>30</v>
      </c>
    </row>
    <row r="15" spans="1:16" x14ac:dyDescent="0.25">
      <c r="A15" s="39" t="s">
        <v>5</v>
      </c>
      <c r="B15" s="13">
        <f t="shared" si="0"/>
        <v>10</v>
      </c>
      <c r="C15" s="59">
        <v>9</v>
      </c>
      <c r="D15" s="230"/>
      <c r="E15" s="40"/>
      <c r="F15" s="30"/>
      <c r="G15" s="30"/>
      <c r="H15" s="30"/>
      <c r="I15" s="30">
        <v>1</v>
      </c>
      <c r="J15" s="30"/>
      <c r="K15" s="30"/>
      <c r="L15" s="30"/>
      <c r="M15" s="30"/>
      <c r="N15" s="30"/>
      <c r="O15" s="31"/>
      <c r="P15" s="13">
        <f t="shared" si="2"/>
        <v>10</v>
      </c>
    </row>
    <row r="16" spans="1:16" x14ac:dyDescent="0.25">
      <c r="A16" s="39" t="s">
        <v>117</v>
      </c>
      <c r="B16" s="13">
        <f t="shared" si="0"/>
        <v>5</v>
      </c>
      <c r="C16" s="59">
        <v>4</v>
      </c>
      <c r="D16" s="230"/>
      <c r="E16" s="40"/>
      <c r="F16" s="30"/>
      <c r="G16" s="30"/>
      <c r="H16" s="30"/>
      <c r="I16" s="30">
        <v>1</v>
      </c>
      <c r="J16" s="30"/>
      <c r="K16" s="30"/>
      <c r="L16" s="30"/>
      <c r="M16" s="30"/>
      <c r="N16" s="30"/>
      <c r="O16" s="31"/>
      <c r="P16" s="13">
        <f t="shared" si="2"/>
        <v>5</v>
      </c>
    </row>
    <row r="17" spans="1:16" x14ac:dyDescent="0.25">
      <c r="A17" s="39" t="s">
        <v>118</v>
      </c>
      <c r="B17" s="13">
        <f t="shared" si="0"/>
        <v>10</v>
      </c>
      <c r="C17" s="59">
        <v>8</v>
      </c>
      <c r="D17" s="230"/>
      <c r="E17" s="40">
        <v>1</v>
      </c>
      <c r="F17" s="30"/>
      <c r="G17" s="30"/>
      <c r="H17" s="30"/>
      <c r="I17" s="30">
        <v>1</v>
      </c>
      <c r="J17" s="30"/>
      <c r="K17" s="30"/>
      <c r="L17" s="30"/>
      <c r="M17" s="30"/>
      <c r="N17" s="30"/>
      <c r="O17" s="31"/>
      <c r="P17" s="13">
        <f t="shared" si="2"/>
        <v>10</v>
      </c>
    </row>
    <row r="18" spans="1:16" x14ac:dyDescent="0.25">
      <c r="A18" s="39" t="s">
        <v>119</v>
      </c>
      <c r="B18" s="13">
        <f t="shared" si="0"/>
        <v>25</v>
      </c>
      <c r="C18" s="59">
        <v>23</v>
      </c>
      <c r="D18" s="230"/>
      <c r="E18" s="40"/>
      <c r="F18" s="30"/>
      <c r="G18" s="30"/>
      <c r="H18" s="30"/>
      <c r="I18" s="30">
        <v>1</v>
      </c>
      <c r="J18" s="30">
        <v>1</v>
      </c>
      <c r="K18" s="30"/>
      <c r="L18" s="30"/>
      <c r="M18" s="30"/>
      <c r="N18" s="30"/>
      <c r="O18" s="31"/>
      <c r="P18" s="13">
        <f t="shared" si="2"/>
        <v>25</v>
      </c>
    </row>
    <row r="19" spans="1:16" x14ac:dyDescent="0.25">
      <c r="A19" s="39" t="s">
        <v>120</v>
      </c>
      <c r="B19" s="13">
        <f t="shared" si="0"/>
        <v>25</v>
      </c>
      <c r="C19" s="59">
        <v>21</v>
      </c>
      <c r="D19" s="230"/>
      <c r="E19" s="40"/>
      <c r="F19" s="30">
        <v>1</v>
      </c>
      <c r="G19" s="30"/>
      <c r="H19" s="30"/>
      <c r="I19" s="30">
        <v>1</v>
      </c>
      <c r="J19" s="30">
        <v>1</v>
      </c>
      <c r="K19" s="30">
        <v>1</v>
      </c>
      <c r="L19" s="30"/>
      <c r="M19" s="30"/>
      <c r="N19" s="30"/>
      <c r="O19" s="31"/>
      <c r="P19" s="13">
        <f t="shared" si="2"/>
        <v>25</v>
      </c>
    </row>
    <row r="20" spans="1:16" x14ac:dyDescent="0.25">
      <c r="A20" s="39" t="s">
        <v>6</v>
      </c>
      <c r="B20" s="13">
        <f t="shared" si="0"/>
        <v>10</v>
      </c>
      <c r="C20" s="59">
        <v>8</v>
      </c>
      <c r="D20" s="230"/>
      <c r="E20" s="40">
        <v>1</v>
      </c>
      <c r="F20" s="30"/>
      <c r="G20" s="30"/>
      <c r="H20" s="30"/>
      <c r="I20" s="30">
        <v>1</v>
      </c>
      <c r="J20" s="30"/>
      <c r="K20" s="30"/>
      <c r="L20" s="30"/>
      <c r="M20" s="30"/>
      <c r="N20" s="30"/>
      <c r="O20" s="31"/>
      <c r="P20" s="13">
        <f t="shared" si="2"/>
        <v>10</v>
      </c>
    </row>
    <row r="21" spans="1:16" x14ac:dyDescent="0.25">
      <c r="A21" s="39" t="s">
        <v>121</v>
      </c>
      <c r="B21" s="13">
        <f t="shared" si="0"/>
        <v>15</v>
      </c>
      <c r="C21" s="59">
        <v>12</v>
      </c>
      <c r="D21" s="230"/>
      <c r="E21" s="40">
        <v>2</v>
      </c>
      <c r="F21" s="30"/>
      <c r="G21" s="30"/>
      <c r="H21" s="30"/>
      <c r="I21" s="30">
        <v>1</v>
      </c>
      <c r="J21" s="30"/>
      <c r="K21" s="30"/>
      <c r="L21" s="30"/>
      <c r="M21" s="30"/>
      <c r="N21" s="30"/>
      <c r="O21" s="31"/>
      <c r="P21" s="13">
        <f t="shared" si="2"/>
        <v>15</v>
      </c>
    </row>
    <row r="22" spans="1:16" x14ac:dyDescent="0.25">
      <c r="A22" s="39" t="s">
        <v>122</v>
      </c>
      <c r="B22" s="13">
        <f t="shared" si="0"/>
        <v>30</v>
      </c>
      <c r="C22" s="59">
        <v>27</v>
      </c>
      <c r="D22" s="230"/>
      <c r="E22" s="40">
        <v>2</v>
      </c>
      <c r="F22" s="30"/>
      <c r="G22" s="30"/>
      <c r="H22" s="30"/>
      <c r="I22" s="30">
        <v>1</v>
      </c>
      <c r="J22" s="30"/>
      <c r="K22" s="30"/>
      <c r="L22" s="30"/>
      <c r="M22" s="30"/>
      <c r="N22" s="30"/>
      <c r="O22" s="31"/>
      <c r="P22" s="13">
        <f t="shared" si="2"/>
        <v>30</v>
      </c>
    </row>
    <row r="23" spans="1:16" x14ac:dyDescent="0.25">
      <c r="A23" s="39" t="s">
        <v>7</v>
      </c>
      <c r="B23" s="13">
        <f t="shared" si="0"/>
        <v>5</v>
      </c>
      <c r="C23" s="59">
        <v>4</v>
      </c>
      <c r="D23" s="230"/>
      <c r="E23" s="40"/>
      <c r="F23" s="30"/>
      <c r="G23" s="30"/>
      <c r="H23" s="30"/>
      <c r="I23" s="30">
        <v>1</v>
      </c>
      <c r="J23" s="30"/>
      <c r="K23" s="30"/>
      <c r="L23" s="30"/>
      <c r="M23" s="30"/>
      <c r="N23" s="30"/>
      <c r="O23" s="31"/>
      <c r="P23" s="13">
        <f t="shared" si="2"/>
        <v>5</v>
      </c>
    </row>
    <row r="24" spans="1:16" x14ac:dyDescent="0.25">
      <c r="A24" s="39" t="s">
        <v>8</v>
      </c>
      <c r="B24" s="13">
        <f t="shared" si="0"/>
        <v>1</v>
      </c>
      <c r="C24" s="59">
        <v>1</v>
      </c>
      <c r="D24" s="230"/>
      <c r="E24" s="40"/>
      <c r="F24" s="30"/>
      <c r="G24" s="30"/>
      <c r="H24" s="30"/>
      <c r="I24" s="30"/>
      <c r="J24" s="30"/>
      <c r="K24" s="30"/>
      <c r="L24" s="30"/>
      <c r="M24" s="30"/>
      <c r="N24" s="30"/>
      <c r="O24" s="31"/>
      <c r="P24" s="13">
        <f t="shared" si="2"/>
        <v>1</v>
      </c>
    </row>
    <row r="25" spans="1:16" x14ac:dyDescent="0.25">
      <c r="A25" s="39" t="s">
        <v>123</v>
      </c>
      <c r="B25" s="13">
        <f t="shared" si="0"/>
        <v>1</v>
      </c>
      <c r="C25" s="59">
        <v>1</v>
      </c>
      <c r="D25" s="230"/>
      <c r="E25" s="40"/>
      <c r="F25" s="30"/>
      <c r="G25" s="30"/>
      <c r="H25" s="30"/>
      <c r="I25" s="30"/>
      <c r="J25" s="30"/>
      <c r="K25" s="30"/>
      <c r="L25" s="30"/>
      <c r="M25" s="30"/>
      <c r="N25" s="30"/>
      <c r="O25" s="31"/>
      <c r="P25" s="13">
        <f t="shared" si="2"/>
        <v>1</v>
      </c>
    </row>
    <row r="26" spans="1:16" x14ac:dyDescent="0.25">
      <c r="A26" s="39" t="s">
        <v>9</v>
      </c>
      <c r="B26" s="13">
        <f t="shared" si="0"/>
        <v>50</v>
      </c>
      <c r="C26" s="59">
        <v>44</v>
      </c>
      <c r="D26" s="230"/>
      <c r="E26" s="40">
        <v>2</v>
      </c>
      <c r="F26" s="30"/>
      <c r="G26" s="30"/>
      <c r="H26" s="30"/>
      <c r="I26" s="30">
        <v>2</v>
      </c>
      <c r="J26" s="30"/>
      <c r="K26" s="30">
        <v>2</v>
      </c>
      <c r="L26" s="30"/>
      <c r="M26" s="30"/>
      <c r="N26" s="30"/>
      <c r="O26" s="31"/>
      <c r="P26" s="13">
        <f t="shared" si="2"/>
        <v>50</v>
      </c>
    </row>
    <row r="27" spans="1:16" x14ac:dyDescent="0.25">
      <c r="A27" s="39" t="s">
        <v>395</v>
      </c>
      <c r="B27" s="13">
        <f t="shared" si="0"/>
        <v>3</v>
      </c>
      <c r="C27" s="59">
        <v>2</v>
      </c>
      <c r="D27" s="230"/>
      <c r="E27" s="40"/>
      <c r="F27" s="30"/>
      <c r="G27" s="30"/>
      <c r="H27" s="30"/>
      <c r="I27" s="30">
        <v>1</v>
      </c>
      <c r="J27" s="30"/>
      <c r="K27" s="30"/>
      <c r="L27" s="30"/>
      <c r="M27" s="30"/>
      <c r="N27" s="30"/>
      <c r="O27" s="31"/>
      <c r="P27" s="13">
        <f t="shared" si="2"/>
        <v>3</v>
      </c>
    </row>
    <row r="28" spans="1:16" x14ac:dyDescent="0.25">
      <c r="A28" s="39" t="s">
        <v>10</v>
      </c>
      <c r="B28" s="13">
        <f t="shared" si="0"/>
        <v>3</v>
      </c>
      <c r="C28" s="59">
        <v>1</v>
      </c>
      <c r="D28" s="230"/>
      <c r="E28" s="40">
        <v>1</v>
      </c>
      <c r="F28" s="30">
        <v>1</v>
      </c>
      <c r="G28" s="30"/>
      <c r="H28" s="30"/>
      <c r="I28" s="30"/>
      <c r="J28" s="30"/>
      <c r="K28" s="30"/>
      <c r="L28" s="30"/>
      <c r="M28" s="30"/>
      <c r="N28" s="30"/>
      <c r="O28" s="31"/>
      <c r="P28" s="13">
        <f t="shared" si="2"/>
        <v>3</v>
      </c>
    </row>
    <row r="29" spans="1:16" x14ac:dyDescent="0.25">
      <c r="A29" s="39" t="s">
        <v>11</v>
      </c>
      <c r="B29" s="13">
        <f t="shared" si="0"/>
        <v>0</v>
      </c>
      <c r="C29" s="59"/>
      <c r="D29" s="230"/>
      <c r="E29" s="40"/>
      <c r="F29" s="30"/>
      <c r="G29" s="30"/>
      <c r="H29" s="30"/>
      <c r="I29" s="30"/>
      <c r="J29" s="30"/>
      <c r="K29" s="30"/>
      <c r="L29" s="30"/>
      <c r="M29" s="30"/>
      <c r="N29" s="30"/>
      <c r="O29" s="31"/>
      <c r="P29" s="13">
        <f t="shared" si="2"/>
        <v>0</v>
      </c>
    </row>
    <row r="30" spans="1:16" x14ac:dyDescent="0.25">
      <c r="A30" s="39" t="s">
        <v>12</v>
      </c>
      <c r="B30" s="13">
        <f t="shared" si="0"/>
        <v>2</v>
      </c>
      <c r="C30" s="216">
        <v>1</v>
      </c>
      <c r="D30" s="231"/>
      <c r="E30" s="40"/>
      <c r="F30" s="30"/>
      <c r="G30" s="30"/>
      <c r="H30" s="30"/>
      <c r="I30" s="30"/>
      <c r="J30" s="30"/>
      <c r="K30" s="30">
        <v>1</v>
      </c>
      <c r="L30" s="30"/>
      <c r="M30" s="30"/>
      <c r="N30" s="30"/>
      <c r="O30" s="31"/>
      <c r="P30" s="13">
        <f t="shared" si="2"/>
        <v>2</v>
      </c>
    </row>
    <row r="31" spans="1:16" x14ac:dyDescent="0.25">
      <c r="A31" s="39" t="s">
        <v>375</v>
      </c>
      <c r="B31" s="13">
        <f t="shared" si="0"/>
        <v>0</v>
      </c>
      <c r="C31" s="59"/>
      <c r="D31" s="230"/>
      <c r="E31" s="40"/>
      <c r="F31" s="30"/>
      <c r="G31" s="30"/>
      <c r="H31" s="30"/>
      <c r="I31" s="30"/>
      <c r="J31" s="30"/>
      <c r="K31" s="30"/>
      <c r="L31" s="30"/>
      <c r="M31" s="30"/>
      <c r="N31" s="30"/>
      <c r="O31" s="31"/>
      <c r="P31" s="13">
        <f t="shared" si="2"/>
        <v>0</v>
      </c>
    </row>
    <row r="32" spans="1:16" x14ac:dyDescent="0.25">
      <c r="A32" s="39" t="s">
        <v>13</v>
      </c>
      <c r="B32" s="13">
        <f t="shared" si="0"/>
        <v>0</v>
      </c>
      <c r="C32" s="59"/>
      <c r="D32" s="230"/>
      <c r="E32" s="40"/>
      <c r="F32" s="30"/>
      <c r="G32" s="30"/>
      <c r="H32" s="30"/>
      <c r="I32" s="30"/>
      <c r="J32" s="30"/>
      <c r="K32" s="30"/>
      <c r="L32" s="30"/>
      <c r="M32" s="30"/>
      <c r="N32" s="30"/>
      <c r="O32" s="31"/>
      <c r="P32" s="13">
        <f t="shared" si="2"/>
        <v>0</v>
      </c>
    </row>
    <row r="33" spans="1:16" x14ac:dyDescent="0.25">
      <c r="A33" s="39" t="s">
        <v>401</v>
      </c>
      <c r="B33" s="13">
        <f t="shared" si="0"/>
        <v>3</v>
      </c>
      <c r="C33" s="59">
        <v>2</v>
      </c>
      <c r="D33" s="230"/>
      <c r="E33" s="40"/>
      <c r="F33" s="30"/>
      <c r="G33" s="30"/>
      <c r="H33" s="30"/>
      <c r="I33" s="30">
        <v>1</v>
      </c>
      <c r="J33" s="30"/>
      <c r="K33" s="30"/>
      <c r="L33" s="30"/>
      <c r="M33" s="30"/>
      <c r="N33" s="30"/>
      <c r="O33" s="31"/>
      <c r="P33" s="13">
        <f t="shared" si="2"/>
        <v>3</v>
      </c>
    </row>
    <row r="34" spans="1:16" x14ac:dyDescent="0.25">
      <c r="A34" s="39" t="s">
        <v>14</v>
      </c>
      <c r="B34" s="13">
        <f t="shared" si="0"/>
        <v>0</v>
      </c>
      <c r="C34" s="59"/>
      <c r="D34" s="230"/>
      <c r="E34" s="40"/>
      <c r="F34" s="30"/>
      <c r="G34" s="30"/>
      <c r="H34" s="30"/>
      <c r="I34" s="30"/>
      <c r="J34" s="30"/>
      <c r="K34" s="30"/>
      <c r="L34" s="30"/>
      <c r="M34" s="30"/>
      <c r="N34" s="30"/>
      <c r="O34" s="31"/>
      <c r="P34" s="13">
        <f t="shared" si="2"/>
        <v>0</v>
      </c>
    </row>
    <row r="35" spans="1:16" x14ac:dyDescent="0.25">
      <c r="A35" s="39" t="s">
        <v>15</v>
      </c>
      <c r="B35" s="13">
        <f t="shared" si="0"/>
        <v>3</v>
      </c>
      <c r="C35" s="59">
        <v>2</v>
      </c>
      <c r="D35" s="230"/>
      <c r="E35" s="40"/>
      <c r="F35" s="30"/>
      <c r="G35" s="30"/>
      <c r="H35" s="30"/>
      <c r="I35" s="30">
        <v>1</v>
      </c>
      <c r="J35" s="30"/>
      <c r="K35" s="30"/>
      <c r="L35" s="30"/>
      <c r="M35" s="30"/>
      <c r="N35" s="30"/>
      <c r="O35" s="31"/>
      <c r="P35" s="13">
        <f t="shared" si="2"/>
        <v>3</v>
      </c>
    </row>
    <row r="36" spans="1:16" x14ac:dyDescent="0.25">
      <c r="A36" s="39" t="s">
        <v>106</v>
      </c>
      <c r="B36" s="13">
        <f t="shared" si="0"/>
        <v>0</v>
      </c>
      <c r="C36" s="59"/>
      <c r="D36" s="230"/>
      <c r="E36" s="40"/>
      <c r="F36" s="30"/>
      <c r="G36" s="30"/>
      <c r="H36" s="30"/>
      <c r="I36" s="30"/>
      <c r="J36" s="30"/>
      <c r="K36" s="30"/>
      <c r="L36" s="30"/>
      <c r="M36" s="30"/>
      <c r="N36" s="30"/>
      <c r="O36" s="31"/>
      <c r="P36" s="13">
        <f t="shared" si="2"/>
        <v>0</v>
      </c>
    </row>
    <row r="37" spans="1:16" x14ac:dyDescent="0.25">
      <c r="A37" s="39" t="s">
        <v>107</v>
      </c>
      <c r="B37" s="13">
        <f>SUM(C37:O37)</f>
        <v>0</v>
      </c>
      <c r="C37" s="59"/>
      <c r="D37" s="230"/>
      <c r="E37" s="40"/>
      <c r="F37" s="30"/>
      <c r="G37" s="30"/>
      <c r="H37" s="30"/>
      <c r="I37" s="30"/>
      <c r="J37" s="30"/>
      <c r="K37" s="30"/>
      <c r="L37" s="30"/>
      <c r="M37" s="30"/>
      <c r="N37" s="30"/>
      <c r="O37" s="31"/>
      <c r="P37" s="13">
        <f t="shared" si="2"/>
        <v>0</v>
      </c>
    </row>
    <row r="38" spans="1:16" x14ac:dyDescent="0.25">
      <c r="A38" s="39" t="s">
        <v>108</v>
      </c>
      <c r="B38" s="13">
        <f>SUM(C38:O38)</f>
        <v>0</v>
      </c>
      <c r="C38" s="59"/>
      <c r="D38" s="230"/>
      <c r="E38" s="40"/>
      <c r="F38" s="30"/>
      <c r="G38" s="30"/>
      <c r="H38" s="30"/>
      <c r="I38" s="30"/>
      <c r="J38" s="30"/>
      <c r="K38" s="30"/>
      <c r="L38" s="30"/>
      <c r="M38" s="30"/>
      <c r="N38" s="30"/>
      <c r="O38" s="31"/>
      <c r="P38" s="13">
        <f t="shared" si="2"/>
        <v>0</v>
      </c>
    </row>
    <row r="39" spans="1:16" x14ac:dyDescent="0.25">
      <c r="A39" s="39" t="s">
        <v>109</v>
      </c>
      <c r="B39" s="13">
        <f>SUM(C39:O39)</f>
        <v>0</v>
      </c>
      <c r="C39" s="59"/>
      <c r="D39" s="230"/>
      <c r="E39" s="40"/>
      <c r="F39" s="30"/>
      <c r="G39" s="30"/>
      <c r="H39" s="30"/>
      <c r="I39" s="30"/>
      <c r="J39" s="30"/>
      <c r="K39" s="30"/>
      <c r="L39" s="30"/>
      <c r="M39" s="30"/>
      <c r="N39" s="30"/>
      <c r="O39" s="31"/>
      <c r="P39" s="13">
        <f t="shared" si="2"/>
        <v>0</v>
      </c>
    </row>
    <row r="40" spans="1:16" ht="15.75" thickBot="1" x14ac:dyDescent="0.3">
      <c r="A40" s="42" t="s">
        <v>16</v>
      </c>
      <c r="B40" s="16">
        <f t="shared" ref="B40:B107" si="8">SUM(C40:O40)</f>
        <v>0</v>
      </c>
      <c r="C40" s="60"/>
      <c r="D40" s="232"/>
      <c r="E40" s="43"/>
      <c r="F40" s="32"/>
      <c r="G40" s="32"/>
      <c r="H40" s="32"/>
      <c r="I40" s="32"/>
      <c r="J40" s="32"/>
      <c r="K40" s="32"/>
      <c r="L40" s="32"/>
      <c r="M40" s="32"/>
      <c r="N40" s="32"/>
      <c r="O40" s="33"/>
      <c r="P40" s="16">
        <f>SUM(C40:O40)</f>
        <v>0</v>
      </c>
    </row>
    <row r="41" spans="1:16" ht="15.75" customHeight="1" thickBot="1" x14ac:dyDescent="0.3">
      <c r="A41" s="189" t="s">
        <v>17</v>
      </c>
      <c r="B41" s="62">
        <f t="shared" si="8"/>
        <v>41</v>
      </c>
      <c r="C41" s="63">
        <f t="shared" ref="C41:O41" si="9">C42+C43+C44+C45+C46+C47+C48+C49+C50+C51+C52+C53+C54</f>
        <v>30</v>
      </c>
      <c r="D41" s="63"/>
      <c r="E41" s="63">
        <f t="shared" si="9"/>
        <v>4</v>
      </c>
      <c r="F41" s="64">
        <f t="shared" si="9"/>
        <v>1</v>
      </c>
      <c r="G41" s="64">
        <f t="shared" si="9"/>
        <v>0</v>
      </c>
      <c r="H41" s="64">
        <f t="shared" si="9"/>
        <v>0</v>
      </c>
      <c r="I41" s="64">
        <f t="shared" si="9"/>
        <v>5</v>
      </c>
      <c r="J41" s="64">
        <f t="shared" si="9"/>
        <v>0</v>
      </c>
      <c r="K41" s="64">
        <f t="shared" si="9"/>
        <v>1</v>
      </c>
      <c r="L41" s="64">
        <f t="shared" si="9"/>
        <v>0</v>
      </c>
      <c r="M41" s="64">
        <f t="shared" si="9"/>
        <v>0</v>
      </c>
      <c r="N41" s="64">
        <f t="shared" si="9"/>
        <v>0</v>
      </c>
      <c r="O41" s="65">
        <f t="shared" si="9"/>
        <v>0</v>
      </c>
      <c r="P41" s="66">
        <f>SUM(C41:O41)</f>
        <v>41</v>
      </c>
    </row>
    <row r="42" spans="1:16" x14ac:dyDescent="0.25">
      <c r="A42" s="38" t="s">
        <v>124</v>
      </c>
      <c r="B42" s="8">
        <f t="shared" si="8"/>
        <v>3</v>
      </c>
      <c r="C42" s="58">
        <v>3</v>
      </c>
      <c r="D42" s="229"/>
      <c r="E42" s="35"/>
      <c r="F42" s="28"/>
      <c r="G42" s="28"/>
      <c r="H42" s="28"/>
      <c r="I42" s="28"/>
      <c r="J42" s="28"/>
      <c r="K42" s="28"/>
      <c r="L42" s="28"/>
      <c r="M42" s="28"/>
      <c r="N42" s="28"/>
      <c r="O42" s="29"/>
      <c r="P42" s="8">
        <f>SUM(C42:O42)</f>
        <v>3</v>
      </c>
    </row>
    <row r="43" spans="1:16" x14ac:dyDescent="0.25">
      <c r="A43" s="39" t="s">
        <v>125</v>
      </c>
      <c r="B43" s="13">
        <f t="shared" si="8"/>
        <v>8</v>
      </c>
      <c r="C43" s="59">
        <v>6</v>
      </c>
      <c r="D43" s="230"/>
      <c r="E43" s="40">
        <v>1</v>
      </c>
      <c r="F43" s="30"/>
      <c r="G43" s="30"/>
      <c r="H43" s="30"/>
      <c r="I43" s="30">
        <v>1</v>
      </c>
      <c r="J43" s="30"/>
      <c r="K43" s="30"/>
      <c r="L43" s="30"/>
      <c r="M43" s="30"/>
      <c r="N43" s="30"/>
      <c r="O43" s="31"/>
      <c r="P43" s="13">
        <f t="shared" ref="P43:P58" si="10">SUM(C43:O43)</f>
        <v>8</v>
      </c>
    </row>
    <row r="44" spans="1:16" x14ac:dyDescent="0.25">
      <c r="A44" s="39" t="s">
        <v>130</v>
      </c>
      <c r="B44" s="13">
        <f t="shared" si="8"/>
        <v>1</v>
      </c>
      <c r="C44" s="59">
        <v>1</v>
      </c>
      <c r="D44" s="230"/>
      <c r="E44" s="40"/>
      <c r="F44" s="30"/>
      <c r="G44" s="30"/>
      <c r="H44" s="30"/>
      <c r="I44" s="30"/>
      <c r="J44" s="30"/>
      <c r="K44" s="30"/>
      <c r="L44" s="30"/>
      <c r="M44" s="30"/>
      <c r="N44" s="30"/>
      <c r="O44" s="31"/>
      <c r="P44" s="13">
        <f t="shared" si="10"/>
        <v>1</v>
      </c>
    </row>
    <row r="45" spans="1:16" x14ac:dyDescent="0.25">
      <c r="A45" s="39" t="s">
        <v>18</v>
      </c>
      <c r="B45" s="13">
        <f t="shared" si="8"/>
        <v>2</v>
      </c>
      <c r="C45" s="59">
        <v>2</v>
      </c>
      <c r="D45" s="230"/>
      <c r="E45" s="40"/>
      <c r="F45" s="30"/>
      <c r="G45" s="30"/>
      <c r="H45" s="30"/>
      <c r="I45" s="30"/>
      <c r="J45" s="30"/>
      <c r="K45" s="30"/>
      <c r="L45" s="30"/>
      <c r="M45" s="30"/>
      <c r="N45" s="30"/>
      <c r="O45" s="31"/>
      <c r="P45" s="13">
        <f t="shared" si="10"/>
        <v>2</v>
      </c>
    </row>
    <row r="46" spans="1:16" x14ac:dyDescent="0.25">
      <c r="A46" s="39" t="s">
        <v>131</v>
      </c>
      <c r="B46" s="13">
        <f t="shared" si="8"/>
        <v>4</v>
      </c>
      <c r="C46" s="59">
        <v>3</v>
      </c>
      <c r="D46" s="230"/>
      <c r="E46" s="40"/>
      <c r="F46" s="30"/>
      <c r="G46" s="30"/>
      <c r="H46" s="30"/>
      <c r="I46" s="30">
        <v>1</v>
      </c>
      <c r="J46" s="30"/>
      <c r="K46" s="30"/>
      <c r="L46" s="30"/>
      <c r="M46" s="30"/>
      <c r="N46" s="30"/>
      <c r="O46" s="31"/>
      <c r="P46" s="13">
        <f t="shared" si="10"/>
        <v>4</v>
      </c>
    </row>
    <row r="47" spans="1:16" x14ac:dyDescent="0.25">
      <c r="A47" s="39" t="s">
        <v>126</v>
      </c>
      <c r="B47" s="13">
        <f t="shared" si="8"/>
        <v>1</v>
      </c>
      <c r="C47" s="59">
        <v>1</v>
      </c>
      <c r="D47" s="230"/>
      <c r="E47" s="40"/>
      <c r="F47" s="30"/>
      <c r="G47" s="30"/>
      <c r="H47" s="30"/>
      <c r="I47" s="30"/>
      <c r="J47" s="30"/>
      <c r="K47" s="30"/>
      <c r="L47" s="30"/>
      <c r="M47" s="30"/>
      <c r="N47" s="30"/>
      <c r="O47" s="31"/>
      <c r="P47" s="13">
        <f t="shared" si="10"/>
        <v>1</v>
      </c>
    </row>
    <row r="48" spans="1:16" x14ac:dyDescent="0.25">
      <c r="A48" s="39" t="s">
        <v>127</v>
      </c>
      <c r="B48" s="13">
        <f t="shared" si="8"/>
        <v>2</v>
      </c>
      <c r="C48" s="59">
        <v>2</v>
      </c>
      <c r="D48" s="230"/>
      <c r="E48" s="40"/>
      <c r="F48" s="30"/>
      <c r="G48" s="30"/>
      <c r="H48" s="30"/>
      <c r="I48" s="30"/>
      <c r="J48" s="30"/>
      <c r="K48" s="30"/>
      <c r="L48" s="30"/>
      <c r="M48" s="30"/>
      <c r="N48" s="30"/>
      <c r="O48" s="31"/>
      <c r="P48" s="13">
        <f t="shared" si="10"/>
        <v>2</v>
      </c>
    </row>
    <row r="49" spans="1:16" x14ac:dyDescent="0.25">
      <c r="A49" s="39" t="s">
        <v>132</v>
      </c>
      <c r="B49" s="13">
        <f t="shared" si="8"/>
        <v>1</v>
      </c>
      <c r="C49" s="59">
        <v>1</v>
      </c>
      <c r="D49" s="230"/>
      <c r="E49" s="40"/>
      <c r="F49" s="30"/>
      <c r="G49" s="30"/>
      <c r="H49" s="30"/>
      <c r="I49" s="30"/>
      <c r="J49" s="30"/>
      <c r="K49" s="30"/>
      <c r="L49" s="30"/>
      <c r="M49" s="30"/>
      <c r="N49" s="30"/>
      <c r="O49" s="31"/>
      <c r="P49" s="13">
        <f t="shared" si="10"/>
        <v>1</v>
      </c>
    </row>
    <row r="50" spans="1:16" x14ac:dyDescent="0.25">
      <c r="A50" s="39" t="s">
        <v>133</v>
      </c>
      <c r="B50" s="13">
        <f t="shared" si="8"/>
        <v>4</v>
      </c>
      <c r="C50" s="59">
        <v>3</v>
      </c>
      <c r="D50" s="230"/>
      <c r="E50" s="40"/>
      <c r="F50" s="30"/>
      <c r="G50" s="30"/>
      <c r="H50" s="30"/>
      <c r="I50" s="30">
        <v>1</v>
      </c>
      <c r="J50" s="30"/>
      <c r="K50" s="30"/>
      <c r="L50" s="30"/>
      <c r="M50" s="30"/>
      <c r="N50" s="30"/>
      <c r="O50" s="31"/>
      <c r="P50" s="13">
        <f t="shared" si="10"/>
        <v>4</v>
      </c>
    </row>
    <row r="51" spans="1:16" x14ac:dyDescent="0.25">
      <c r="A51" s="39" t="s">
        <v>134</v>
      </c>
      <c r="B51" s="13">
        <f t="shared" si="8"/>
        <v>2</v>
      </c>
      <c r="C51" s="59">
        <v>2</v>
      </c>
      <c r="D51" s="230"/>
      <c r="E51" s="40"/>
      <c r="F51" s="30"/>
      <c r="G51" s="30"/>
      <c r="H51" s="30"/>
      <c r="I51" s="30"/>
      <c r="J51" s="30"/>
      <c r="K51" s="30"/>
      <c r="L51" s="30"/>
      <c r="M51" s="30"/>
      <c r="N51" s="30"/>
      <c r="O51" s="31"/>
      <c r="P51" s="13">
        <f t="shared" si="10"/>
        <v>2</v>
      </c>
    </row>
    <row r="52" spans="1:16" x14ac:dyDescent="0.25">
      <c r="A52" s="39" t="s">
        <v>128</v>
      </c>
      <c r="B52" s="13">
        <f t="shared" si="8"/>
        <v>6</v>
      </c>
      <c r="C52" s="59">
        <v>2</v>
      </c>
      <c r="D52" s="230"/>
      <c r="E52" s="40">
        <v>1</v>
      </c>
      <c r="F52" s="30">
        <v>1</v>
      </c>
      <c r="G52" s="30"/>
      <c r="H52" s="30"/>
      <c r="I52" s="30">
        <v>1</v>
      </c>
      <c r="J52" s="30"/>
      <c r="K52" s="30">
        <v>1</v>
      </c>
      <c r="L52" s="30"/>
      <c r="M52" s="30"/>
      <c r="N52" s="30"/>
      <c r="O52" s="31"/>
      <c r="P52" s="13">
        <f t="shared" si="10"/>
        <v>6</v>
      </c>
    </row>
    <row r="53" spans="1:16" x14ac:dyDescent="0.25">
      <c r="A53" s="39" t="s">
        <v>135</v>
      </c>
      <c r="B53" s="13">
        <f t="shared" si="8"/>
        <v>5</v>
      </c>
      <c r="C53" s="59">
        <v>2</v>
      </c>
      <c r="D53" s="230"/>
      <c r="E53" s="40">
        <v>2</v>
      </c>
      <c r="F53" s="30"/>
      <c r="G53" s="30"/>
      <c r="H53" s="30"/>
      <c r="I53" s="30">
        <v>1</v>
      </c>
      <c r="J53" s="30"/>
      <c r="K53" s="30"/>
      <c r="L53" s="30"/>
      <c r="M53" s="30"/>
      <c r="N53" s="30"/>
      <c r="O53" s="31"/>
      <c r="P53" s="13">
        <f t="shared" si="10"/>
        <v>5</v>
      </c>
    </row>
    <row r="54" spans="1:16" ht="15.75" thickBot="1" x14ac:dyDescent="0.3">
      <c r="A54" s="42" t="s">
        <v>129</v>
      </c>
      <c r="B54" s="16">
        <f t="shared" si="8"/>
        <v>2</v>
      </c>
      <c r="C54" s="60">
        <v>2</v>
      </c>
      <c r="D54" s="232"/>
      <c r="E54" s="43"/>
      <c r="F54" s="32"/>
      <c r="G54" s="32"/>
      <c r="H54" s="32"/>
      <c r="I54" s="32"/>
      <c r="J54" s="32"/>
      <c r="K54" s="32"/>
      <c r="L54" s="32"/>
      <c r="M54" s="32"/>
      <c r="N54" s="32"/>
      <c r="O54" s="33"/>
      <c r="P54" s="16">
        <f t="shared" si="10"/>
        <v>2</v>
      </c>
    </row>
    <row r="55" spans="1:16" ht="15.75" customHeight="1" x14ac:dyDescent="0.25">
      <c r="A55" s="190" t="s">
        <v>374</v>
      </c>
      <c r="B55" s="66">
        <f t="shared" si="8"/>
        <v>120</v>
      </c>
      <c r="C55" s="63">
        <f t="shared" ref="C55:O55" si="11">C56+C57</f>
        <v>102</v>
      </c>
      <c r="D55" s="63"/>
      <c r="E55" s="63">
        <f t="shared" si="11"/>
        <v>8</v>
      </c>
      <c r="F55" s="64">
        <f t="shared" si="11"/>
        <v>5</v>
      </c>
      <c r="G55" s="64">
        <f t="shared" si="11"/>
        <v>0</v>
      </c>
      <c r="H55" s="64">
        <f t="shared" si="11"/>
        <v>0</v>
      </c>
      <c r="I55" s="64">
        <f t="shared" si="11"/>
        <v>5</v>
      </c>
      <c r="J55" s="64">
        <f t="shared" si="11"/>
        <v>0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64">
        <f t="shared" si="11"/>
        <v>0</v>
      </c>
      <c r="O55" s="75">
        <f t="shared" si="11"/>
        <v>0</v>
      </c>
      <c r="P55" s="66">
        <f t="shared" si="10"/>
        <v>120</v>
      </c>
    </row>
    <row r="56" spans="1:16" x14ac:dyDescent="0.25">
      <c r="A56" s="191" t="s">
        <v>166</v>
      </c>
      <c r="B56" s="67">
        <f t="shared" si="8"/>
        <v>120</v>
      </c>
      <c r="C56" s="68">
        <f>C58+C59+C60+C61+C62</f>
        <v>102</v>
      </c>
      <c r="D56" s="68"/>
      <c r="E56" s="68">
        <f t="shared" ref="E56:O56" si="12">E58+E59+E60+E61+E62</f>
        <v>8</v>
      </c>
      <c r="F56" s="68">
        <f t="shared" si="12"/>
        <v>5</v>
      </c>
      <c r="G56" s="68">
        <f t="shared" si="12"/>
        <v>0</v>
      </c>
      <c r="H56" s="68">
        <f t="shared" si="12"/>
        <v>0</v>
      </c>
      <c r="I56" s="68">
        <f t="shared" si="12"/>
        <v>5</v>
      </c>
      <c r="J56" s="68">
        <f t="shared" si="12"/>
        <v>0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8">
        <f t="shared" si="12"/>
        <v>0</v>
      </c>
      <c r="P56" s="67">
        <f t="shared" si="10"/>
        <v>120</v>
      </c>
    </row>
    <row r="57" spans="1:16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/>
      <c r="E57" s="72">
        <f t="shared" ref="E57:O57" si="13">E63+E64</f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2">
        <f t="shared" si="13"/>
        <v>0</v>
      </c>
      <c r="P57" s="71">
        <f t="shared" si="10"/>
        <v>0</v>
      </c>
    </row>
    <row r="58" spans="1:16" x14ac:dyDescent="0.25">
      <c r="A58" s="38" t="s">
        <v>396</v>
      </c>
      <c r="B58" s="237">
        <f t="shared" si="8"/>
        <v>90</v>
      </c>
      <c r="C58" s="238">
        <v>54</v>
      </c>
      <c r="D58" s="239">
        <v>30</v>
      </c>
      <c r="E58" s="35">
        <v>2</v>
      </c>
      <c r="F58" s="28">
        <v>2</v>
      </c>
      <c r="G58" s="28"/>
      <c r="H58" s="28"/>
      <c r="I58" s="28">
        <v>2</v>
      </c>
      <c r="J58" s="28"/>
      <c r="K58" s="28"/>
      <c r="L58" s="28"/>
      <c r="M58" s="28"/>
      <c r="N58" s="28"/>
      <c r="O58" s="29"/>
      <c r="P58" s="8">
        <f t="shared" si="10"/>
        <v>90</v>
      </c>
    </row>
    <row r="59" spans="1:16" x14ac:dyDescent="0.25">
      <c r="A59" s="39" t="s">
        <v>136</v>
      </c>
      <c r="B59" s="13">
        <f t="shared" si="8"/>
        <v>5</v>
      </c>
      <c r="C59" s="59">
        <v>3</v>
      </c>
      <c r="D59" s="230"/>
      <c r="E59" s="40">
        <v>2</v>
      </c>
      <c r="F59" s="30"/>
      <c r="G59" s="30"/>
      <c r="H59" s="30"/>
      <c r="I59" s="30"/>
      <c r="J59" s="30"/>
      <c r="K59" s="30"/>
      <c r="L59" s="30"/>
      <c r="M59" s="30"/>
      <c r="N59" s="30"/>
      <c r="O59" s="31"/>
      <c r="P59" s="13">
        <f>SUM(C59:O59)</f>
        <v>5</v>
      </c>
    </row>
    <row r="60" spans="1:16" x14ac:dyDescent="0.25">
      <c r="A60" s="39" t="s">
        <v>137</v>
      </c>
      <c r="B60" s="13">
        <f t="shared" si="8"/>
        <v>35</v>
      </c>
      <c r="C60" s="59">
        <v>29</v>
      </c>
      <c r="D60" s="230"/>
      <c r="E60" s="40">
        <v>2</v>
      </c>
      <c r="F60" s="30">
        <v>2</v>
      </c>
      <c r="G60" s="30"/>
      <c r="H60" s="30"/>
      <c r="I60" s="30">
        <v>2</v>
      </c>
      <c r="J60" s="30"/>
      <c r="K60" s="30"/>
      <c r="L60" s="30"/>
      <c r="M60" s="30"/>
      <c r="N60" s="30"/>
      <c r="O60" s="31"/>
      <c r="P60" s="13">
        <f>SUM(C60:O60)</f>
        <v>35</v>
      </c>
    </row>
    <row r="61" spans="1:16" ht="15" customHeight="1" x14ac:dyDescent="0.25">
      <c r="A61" s="39" t="s">
        <v>138</v>
      </c>
      <c r="B61" s="13">
        <f t="shared" si="8"/>
        <v>0</v>
      </c>
      <c r="C61" s="59"/>
      <c r="D61" s="230"/>
      <c r="E61" s="40"/>
      <c r="F61" s="30"/>
      <c r="G61" s="30"/>
      <c r="H61" s="30"/>
      <c r="I61" s="30"/>
      <c r="J61" s="30"/>
      <c r="K61" s="30"/>
      <c r="L61" s="30"/>
      <c r="M61" s="30"/>
      <c r="N61" s="30"/>
      <c r="O61" s="31"/>
      <c r="P61" s="13">
        <f>SUM(C61:O61)</f>
        <v>0</v>
      </c>
    </row>
    <row r="62" spans="1:16" ht="15" customHeight="1" x14ac:dyDescent="0.25">
      <c r="A62" s="39" t="s">
        <v>19</v>
      </c>
      <c r="B62" s="236">
        <f t="shared" si="8"/>
        <v>45</v>
      </c>
      <c r="C62" s="234">
        <v>16</v>
      </c>
      <c r="D62" s="235">
        <v>25</v>
      </c>
      <c r="E62" s="40">
        <v>2</v>
      </c>
      <c r="F62" s="30">
        <v>1</v>
      </c>
      <c r="G62" s="30"/>
      <c r="H62" s="30"/>
      <c r="I62" s="30">
        <v>1</v>
      </c>
      <c r="J62" s="30"/>
      <c r="K62" s="30"/>
      <c r="L62" s="30"/>
      <c r="M62" s="30"/>
      <c r="N62" s="30"/>
      <c r="O62" s="31"/>
      <c r="P62" s="13">
        <f>SUM(C62:O62)</f>
        <v>45</v>
      </c>
    </row>
    <row r="63" spans="1:16" ht="15.75" customHeight="1" x14ac:dyDescent="0.25">
      <c r="A63" s="39" t="s">
        <v>372</v>
      </c>
      <c r="B63" s="13">
        <f t="shared" si="8"/>
        <v>0</v>
      </c>
      <c r="C63" s="59"/>
      <c r="D63" s="230"/>
      <c r="E63" s="40"/>
      <c r="F63" s="30"/>
      <c r="G63" s="30"/>
      <c r="H63" s="30"/>
      <c r="I63" s="30"/>
      <c r="J63" s="30"/>
      <c r="K63" s="30"/>
      <c r="L63" s="30"/>
      <c r="M63" s="30"/>
      <c r="N63" s="30"/>
      <c r="O63" s="31"/>
      <c r="P63" s="13">
        <f t="shared" ref="P63:P68" si="14">SUM(C63:O63)</f>
        <v>0</v>
      </c>
    </row>
    <row r="64" spans="1:16" ht="15.75" thickBot="1" x14ac:dyDescent="0.3">
      <c r="A64" s="39" t="s">
        <v>373</v>
      </c>
      <c r="B64" s="13">
        <f t="shared" si="8"/>
        <v>0</v>
      </c>
      <c r="C64" s="59"/>
      <c r="D64" s="230"/>
      <c r="E64" s="40"/>
      <c r="F64" s="30"/>
      <c r="G64" s="30"/>
      <c r="H64" s="30"/>
      <c r="I64" s="30"/>
      <c r="J64" s="30"/>
      <c r="K64" s="30"/>
      <c r="L64" s="30"/>
      <c r="M64" s="30"/>
      <c r="N64" s="30"/>
      <c r="O64" s="31"/>
      <c r="P64" s="13">
        <f t="shared" si="14"/>
        <v>0</v>
      </c>
    </row>
    <row r="65" spans="1:16" x14ac:dyDescent="0.25">
      <c r="A65" s="190" t="s">
        <v>20</v>
      </c>
      <c r="B65" s="66">
        <f t="shared" si="8"/>
        <v>235</v>
      </c>
      <c r="C65" s="77">
        <f t="shared" ref="C65:O65" si="15">C66+C67</f>
        <v>215</v>
      </c>
      <c r="D65" s="63"/>
      <c r="E65" s="63">
        <f t="shared" si="15"/>
        <v>5</v>
      </c>
      <c r="F65" s="64">
        <f t="shared" si="15"/>
        <v>3</v>
      </c>
      <c r="G65" s="64">
        <f t="shared" si="15"/>
        <v>0</v>
      </c>
      <c r="H65" s="64">
        <f t="shared" si="15"/>
        <v>0</v>
      </c>
      <c r="I65" s="64">
        <f t="shared" si="15"/>
        <v>7</v>
      </c>
      <c r="J65" s="64">
        <f t="shared" si="15"/>
        <v>0</v>
      </c>
      <c r="K65" s="64">
        <f t="shared" si="15"/>
        <v>3</v>
      </c>
      <c r="L65" s="64">
        <f t="shared" si="15"/>
        <v>0</v>
      </c>
      <c r="M65" s="64">
        <f t="shared" si="15"/>
        <v>0</v>
      </c>
      <c r="N65" s="64">
        <f t="shared" si="15"/>
        <v>2</v>
      </c>
      <c r="O65" s="65">
        <f t="shared" si="15"/>
        <v>0</v>
      </c>
      <c r="P65" s="86">
        <f t="shared" si="14"/>
        <v>235</v>
      </c>
    </row>
    <row r="66" spans="1:16" x14ac:dyDescent="0.25">
      <c r="A66" s="191" t="s">
        <v>166</v>
      </c>
      <c r="B66" s="67">
        <f t="shared" si="8"/>
        <v>100</v>
      </c>
      <c r="C66" s="89">
        <f>C68+C69+C70</f>
        <v>83</v>
      </c>
      <c r="D66" s="68"/>
      <c r="E66" s="68">
        <f t="shared" ref="E66:O66" si="16">E68+E69+E70</f>
        <v>4</v>
      </c>
      <c r="F66" s="69">
        <f t="shared" si="16"/>
        <v>3</v>
      </c>
      <c r="G66" s="69">
        <f t="shared" si="16"/>
        <v>0</v>
      </c>
      <c r="H66" s="69">
        <f t="shared" si="16"/>
        <v>0</v>
      </c>
      <c r="I66" s="69">
        <f t="shared" si="16"/>
        <v>5</v>
      </c>
      <c r="J66" s="69">
        <f t="shared" si="16"/>
        <v>0</v>
      </c>
      <c r="K66" s="69">
        <f t="shared" si="16"/>
        <v>3</v>
      </c>
      <c r="L66" s="69">
        <f t="shared" si="16"/>
        <v>0</v>
      </c>
      <c r="M66" s="69">
        <f t="shared" si="16"/>
        <v>0</v>
      </c>
      <c r="N66" s="69">
        <f t="shared" si="16"/>
        <v>2</v>
      </c>
      <c r="O66" s="70">
        <f t="shared" si="16"/>
        <v>0</v>
      </c>
      <c r="P66" s="87">
        <f t="shared" si="14"/>
        <v>100</v>
      </c>
    </row>
    <row r="67" spans="1:16" ht="15.75" thickBot="1" x14ac:dyDescent="0.3">
      <c r="A67" s="192" t="s">
        <v>167</v>
      </c>
      <c r="B67" s="71">
        <f t="shared" si="8"/>
        <v>135</v>
      </c>
      <c r="C67" s="78">
        <f>C71+C72+C73+C74+C75+C76</f>
        <v>132</v>
      </c>
      <c r="D67" s="72"/>
      <c r="E67" s="72">
        <f t="shared" ref="E67:O67" si="17">E71+E72+E73+E74+E75+E76</f>
        <v>1</v>
      </c>
      <c r="F67" s="72">
        <f t="shared" si="17"/>
        <v>0</v>
      </c>
      <c r="G67" s="72">
        <f t="shared" si="17"/>
        <v>0</v>
      </c>
      <c r="H67" s="72">
        <f t="shared" si="17"/>
        <v>0</v>
      </c>
      <c r="I67" s="72">
        <f t="shared" si="17"/>
        <v>2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72">
        <f t="shared" si="17"/>
        <v>0</v>
      </c>
      <c r="O67" s="88">
        <f t="shared" si="17"/>
        <v>0</v>
      </c>
      <c r="P67" s="88">
        <f t="shared" si="14"/>
        <v>135</v>
      </c>
    </row>
    <row r="68" spans="1:16" x14ac:dyDescent="0.25">
      <c r="A68" s="38" t="s">
        <v>139</v>
      </c>
      <c r="B68" s="8">
        <f t="shared" si="8"/>
        <v>30</v>
      </c>
      <c r="C68" s="58">
        <v>27</v>
      </c>
      <c r="D68" s="229"/>
      <c r="E68" s="35">
        <v>1</v>
      </c>
      <c r="F68" s="28"/>
      <c r="G68" s="28"/>
      <c r="H68" s="28"/>
      <c r="I68" s="28">
        <v>1</v>
      </c>
      <c r="J68" s="28"/>
      <c r="K68" s="28">
        <v>1</v>
      </c>
      <c r="L68" s="28"/>
      <c r="M68" s="28"/>
      <c r="N68" s="28"/>
      <c r="O68" s="29"/>
      <c r="P68" s="8">
        <f t="shared" si="14"/>
        <v>30</v>
      </c>
    </row>
    <row r="69" spans="1:16" x14ac:dyDescent="0.25">
      <c r="A69" s="39" t="s">
        <v>140</v>
      </c>
      <c r="B69" s="13">
        <f t="shared" si="8"/>
        <v>40</v>
      </c>
      <c r="C69" s="59">
        <v>35</v>
      </c>
      <c r="D69" s="230"/>
      <c r="E69" s="40">
        <v>2</v>
      </c>
      <c r="F69" s="30"/>
      <c r="G69" s="30"/>
      <c r="H69" s="30"/>
      <c r="I69" s="30">
        <v>2</v>
      </c>
      <c r="J69" s="30"/>
      <c r="K69" s="30">
        <v>1</v>
      </c>
      <c r="L69" s="30"/>
      <c r="M69" s="30"/>
      <c r="N69" s="30"/>
      <c r="O69" s="31"/>
      <c r="P69" s="13">
        <f t="shared" ref="P69:P76" si="18">SUM(C69:O69)</f>
        <v>40</v>
      </c>
    </row>
    <row r="70" spans="1:16" ht="13.5" customHeight="1" x14ac:dyDescent="0.25">
      <c r="A70" s="39" t="s">
        <v>141</v>
      </c>
      <c r="B70" s="13">
        <f t="shared" si="8"/>
        <v>30</v>
      </c>
      <c r="C70" s="59">
        <v>21</v>
      </c>
      <c r="D70" s="230"/>
      <c r="E70" s="40">
        <v>1</v>
      </c>
      <c r="F70" s="30">
        <v>3</v>
      </c>
      <c r="G70" s="30"/>
      <c r="H70" s="30"/>
      <c r="I70" s="30">
        <v>2</v>
      </c>
      <c r="J70" s="30"/>
      <c r="K70" s="30">
        <v>1</v>
      </c>
      <c r="L70" s="30"/>
      <c r="M70" s="30"/>
      <c r="N70" s="30">
        <v>2</v>
      </c>
      <c r="O70" s="31"/>
      <c r="P70" s="13">
        <f t="shared" si="18"/>
        <v>30</v>
      </c>
    </row>
    <row r="71" spans="1:16" x14ac:dyDescent="0.25">
      <c r="A71" s="39" t="s">
        <v>21</v>
      </c>
      <c r="B71" s="13">
        <f t="shared" si="8"/>
        <v>30</v>
      </c>
      <c r="C71" s="59">
        <v>29</v>
      </c>
      <c r="D71" s="230"/>
      <c r="E71" s="40">
        <v>1</v>
      </c>
      <c r="F71" s="30"/>
      <c r="G71" s="30"/>
      <c r="H71" s="30"/>
      <c r="I71" s="30"/>
      <c r="J71" s="30"/>
      <c r="K71" s="30"/>
      <c r="L71" s="30"/>
      <c r="M71" s="30"/>
      <c r="N71" s="30"/>
      <c r="O71" s="31"/>
      <c r="P71" s="13">
        <f t="shared" si="18"/>
        <v>30</v>
      </c>
    </row>
    <row r="72" spans="1:16" x14ac:dyDescent="0.25">
      <c r="A72" s="39" t="s">
        <v>22</v>
      </c>
      <c r="B72" s="13">
        <f t="shared" si="8"/>
        <v>20</v>
      </c>
      <c r="C72" s="59">
        <v>20</v>
      </c>
      <c r="D72" s="230"/>
      <c r="E72" s="40"/>
      <c r="F72" s="30"/>
      <c r="G72" s="30"/>
      <c r="H72" s="30"/>
      <c r="I72" s="30"/>
      <c r="J72" s="30"/>
      <c r="K72" s="30"/>
      <c r="L72" s="30"/>
      <c r="M72" s="30"/>
      <c r="N72" s="30"/>
      <c r="O72" s="31"/>
      <c r="P72" s="13">
        <f t="shared" si="18"/>
        <v>20</v>
      </c>
    </row>
    <row r="73" spans="1:16" ht="15" customHeight="1" x14ac:dyDescent="0.25">
      <c r="A73" s="160" t="s">
        <v>370</v>
      </c>
      <c r="B73" s="13">
        <f t="shared" si="8"/>
        <v>30</v>
      </c>
      <c r="C73" s="59">
        <v>30</v>
      </c>
      <c r="D73" s="230"/>
      <c r="E73" s="40"/>
      <c r="F73" s="30"/>
      <c r="G73" s="30"/>
      <c r="H73" s="30"/>
      <c r="I73" s="30"/>
      <c r="J73" s="30"/>
      <c r="K73" s="30"/>
      <c r="L73" s="30"/>
      <c r="M73" s="30"/>
      <c r="N73" s="30"/>
      <c r="O73" s="31"/>
      <c r="P73" s="13">
        <f t="shared" si="18"/>
        <v>30</v>
      </c>
    </row>
    <row r="74" spans="1:16" ht="15" customHeight="1" x14ac:dyDescent="0.25">
      <c r="A74" s="41" t="s">
        <v>110</v>
      </c>
      <c r="B74" s="13">
        <f t="shared" si="8"/>
        <v>30</v>
      </c>
      <c r="C74" s="59">
        <v>30</v>
      </c>
      <c r="D74" s="230"/>
      <c r="E74" s="40"/>
      <c r="F74" s="30"/>
      <c r="G74" s="30"/>
      <c r="H74" s="30"/>
      <c r="I74" s="30"/>
      <c r="J74" s="30"/>
      <c r="K74" s="30"/>
      <c r="L74" s="30"/>
      <c r="M74" s="30"/>
      <c r="N74" s="30"/>
      <c r="O74" s="31"/>
      <c r="P74" s="13">
        <f t="shared" si="18"/>
        <v>30</v>
      </c>
    </row>
    <row r="75" spans="1:16" ht="15.75" customHeight="1" x14ac:dyDescent="0.25">
      <c r="A75" s="39" t="s">
        <v>25</v>
      </c>
      <c r="B75" s="13">
        <f t="shared" si="8"/>
        <v>25</v>
      </c>
      <c r="C75" s="59">
        <v>23</v>
      </c>
      <c r="D75" s="230"/>
      <c r="E75" s="40"/>
      <c r="F75" s="30"/>
      <c r="G75" s="30"/>
      <c r="H75" s="30"/>
      <c r="I75" s="30">
        <v>2</v>
      </c>
      <c r="J75" s="30"/>
      <c r="K75" s="30"/>
      <c r="L75" s="30"/>
      <c r="M75" s="30"/>
      <c r="N75" s="30"/>
      <c r="O75" s="31"/>
      <c r="P75" s="13">
        <f t="shared" si="18"/>
        <v>25</v>
      </c>
    </row>
    <row r="76" spans="1:16" ht="15.75" thickBot="1" x14ac:dyDescent="0.3">
      <c r="A76" s="42" t="s">
        <v>23</v>
      </c>
      <c r="B76" s="16">
        <f t="shared" si="8"/>
        <v>0</v>
      </c>
      <c r="C76" s="60"/>
      <c r="D76" s="232"/>
      <c r="E76" s="43"/>
      <c r="F76" s="32"/>
      <c r="G76" s="32"/>
      <c r="H76" s="32"/>
      <c r="I76" s="32"/>
      <c r="J76" s="32"/>
      <c r="K76" s="32"/>
      <c r="L76" s="32"/>
      <c r="M76" s="32"/>
      <c r="N76" s="32"/>
      <c r="O76" s="33"/>
      <c r="P76" s="16">
        <f t="shared" si="18"/>
        <v>0</v>
      </c>
    </row>
    <row r="77" spans="1:16" x14ac:dyDescent="0.25">
      <c r="A77" s="190" t="s">
        <v>24</v>
      </c>
      <c r="B77" s="66">
        <f t="shared" si="8"/>
        <v>181</v>
      </c>
      <c r="C77" s="63">
        <f t="shared" ref="C77:O77" si="19">C78+C79</f>
        <v>148</v>
      </c>
      <c r="D77" s="63"/>
      <c r="E77" s="63">
        <f t="shared" si="19"/>
        <v>1</v>
      </c>
      <c r="F77" s="64">
        <f t="shared" si="19"/>
        <v>5</v>
      </c>
      <c r="G77" s="64">
        <f t="shared" si="19"/>
        <v>0</v>
      </c>
      <c r="H77" s="64">
        <f t="shared" si="19"/>
        <v>0</v>
      </c>
      <c r="I77" s="64">
        <f t="shared" si="19"/>
        <v>17</v>
      </c>
      <c r="J77" s="64">
        <f t="shared" si="19"/>
        <v>2</v>
      </c>
      <c r="K77" s="64">
        <f t="shared" si="19"/>
        <v>4</v>
      </c>
      <c r="L77" s="64">
        <f t="shared" si="19"/>
        <v>0</v>
      </c>
      <c r="M77" s="64">
        <f t="shared" si="19"/>
        <v>0</v>
      </c>
      <c r="N77" s="64">
        <f t="shared" si="19"/>
        <v>4</v>
      </c>
      <c r="O77" s="75">
        <f t="shared" si="19"/>
        <v>0</v>
      </c>
      <c r="P77" s="66">
        <f>SUM(C77:O77)</f>
        <v>181</v>
      </c>
    </row>
    <row r="78" spans="1:16" x14ac:dyDescent="0.25">
      <c r="A78" s="191" t="s">
        <v>166</v>
      </c>
      <c r="B78" s="67">
        <f t="shared" si="8"/>
        <v>109</v>
      </c>
      <c r="C78" s="68">
        <f>C80+C81+C82+C83+C84+C85+C86+C87+C88+C89+C90+C91+C92+C93+C94</f>
        <v>82</v>
      </c>
      <c r="D78" s="68"/>
      <c r="E78" s="68">
        <f t="shared" ref="E78:O78" si="20">E80+E81+E82+E83+E84+E85+E86+E87+E88+E89+E90+E91+E92+E93+E94</f>
        <v>1</v>
      </c>
      <c r="F78" s="68">
        <f t="shared" si="20"/>
        <v>5</v>
      </c>
      <c r="G78" s="68">
        <f t="shared" si="20"/>
        <v>0</v>
      </c>
      <c r="H78" s="68">
        <f t="shared" si="20"/>
        <v>0</v>
      </c>
      <c r="I78" s="68">
        <f t="shared" si="20"/>
        <v>11</v>
      </c>
      <c r="J78" s="68">
        <f t="shared" si="20"/>
        <v>2</v>
      </c>
      <c r="K78" s="68">
        <f t="shared" si="20"/>
        <v>4</v>
      </c>
      <c r="L78" s="68">
        <f t="shared" si="20"/>
        <v>0</v>
      </c>
      <c r="M78" s="68">
        <f t="shared" si="20"/>
        <v>0</v>
      </c>
      <c r="N78" s="68">
        <f t="shared" si="20"/>
        <v>4</v>
      </c>
      <c r="O78" s="76">
        <f t="shared" si="20"/>
        <v>0</v>
      </c>
      <c r="P78" s="67">
        <f>SUM(C78:O78)</f>
        <v>109</v>
      </c>
    </row>
    <row r="79" spans="1:16" ht="15.75" thickBot="1" x14ac:dyDescent="0.3">
      <c r="A79" s="192" t="s">
        <v>167</v>
      </c>
      <c r="B79" s="71">
        <f t="shared" si="8"/>
        <v>72</v>
      </c>
      <c r="C79" s="72">
        <f>C95+C96+C97+C98</f>
        <v>66</v>
      </c>
      <c r="D79" s="72"/>
      <c r="E79" s="72">
        <f t="shared" ref="E79:O79" si="21">E95+E96+E97+E98</f>
        <v>0</v>
      </c>
      <c r="F79" s="72">
        <f t="shared" si="21"/>
        <v>0</v>
      </c>
      <c r="G79" s="72">
        <f t="shared" si="21"/>
        <v>0</v>
      </c>
      <c r="H79" s="72">
        <f t="shared" si="21"/>
        <v>0</v>
      </c>
      <c r="I79" s="72">
        <f t="shared" si="21"/>
        <v>6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2">
        <f t="shared" si="21"/>
        <v>0</v>
      </c>
      <c r="P79" s="71">
        <f>SUM(C79:O79)</f>
        <v>72</v>
      </c>
    </row>
    <row r="80" spans="1:16" x14ac:dyDescent="0.25">
      <c r="A80" s="38" t="s">
        <v>142</v>
      </c>
      <c r="B80" s="8">
        <f t="shared" si="8"/>
        <v>2</v>
      </c>
      <c r="C80" s="58">
        <v>1</v>
      </c>
      <c r="D80" s="229"/>
      <c r="E80" s="28"/>
      <c r="F80" s="28"/>
      <c r="G80" s="28"/>
      <c r="H80" s="28"/>
      <c r="I80" s="28">
        <v>1</v>
      </c>
      <c r="J80" s="28"/>
      <c r="K80" s="28"/>
      <c r="L80" s="28"/>
      <c r="M80" s="28"/>
      <c r="N80" s="28"/>
      <c r="O80" s="29"/>
      <c r="P80" s="8">
        <f>SUM(C80:O80)</f>
        <v>2</v>
      </c>
    </row>
    <row r="81" spans="1:16" x14ac:dyDescent="0.25">
      <c r="A81" s="39" t="s">
        <v>143</v>
      </c>
      <c r="B81" s="13">
        <f t="shared" si="8"/>
        <v>30</v>
      </c>
      <c r="C81" s="59">
        <v>27</v>
      </c>
      <c r="D81" s="230"/>
      <c r="E81" s="30"/>
      <c r="F81" s="30">
        <v>2</v>
      </c>
      <c r="G81" s="30"/>
      <c r="H81" s="30"/>
      <c r="I81" s="30">
        <v>1</v>
      </c>
      <c r="J81" s="30"/>
      <c r="K81" s="30"/>
      <c r="L81" s="30"/>
      <c r="M81" s="30"/>
      <c r="N81" s="30"/>
      <c r="O81" s="31"/>
      <c r="P81" s="13">
        <f t="shared" ref="P81:P112" si="22">SUM(C81:O81)</f>
        <v>30</v>
      </c>
    </row>
    <row r="82" spans="1:16" x14ac:dyDescent="0.25">
      <c r="A82" s="39" t="s">
        <v>144</v>
      </c>
      <c r="B82" s="13">
        <f t="shared" si="8"/>
        <v>5</v>
      </c>
      <c r="C82" s="59">
        <v>4</v>
      </c>
      <c r="D82" s="230"/>
      <c r="E82" s="30"/>
      <c r="F82" s="30"/>
      <c r="G82" s="30"/>
      <c r="H82" s="30"/>
      <c r="I82" s="30">
        <v>1</v>
      </c>
      <c r="J82" s="30"/>
      <c r="K82" s="30"/>
      <c r="L82" s="30"/>
      <c r="M82" s="30"/>
      <c r="N82" s="30"/>
      <c r="O82" s="31"/>
      <c r="P82" s="13">
        <f t="shared" si="22"/>
        <v>5</v>
      </c>
    </row>
    <row r="83" spans="1:16" x14ac:dyDescent="0.25">
      <c r="A83" s="39" t="s">
        <v>145</v>
      </c>
      <c r="B83" s="13">
        <f t="shared" si="8"/>
        <v>7</v>
      </c>
      <c r="C83" s="57">
        <v>6</v>
      </c>
      <c r="D83" s="57"/>
      <c r="E83" s="57"/>
      <c r="F83" s="30"/>
      <c r="G83" s="30"/>
      <c r="H83" s="30"/>
      <c r="I83" s="30"/>
      <c r="J83" s="30"/>
      <c r="K83" s="30"/>
      <c r="L83" s="30"/>
      <c r="M83" s="30"/>
      <c r="N83" s="30">
        <v>1</v>
      </c>
      <c r="O83" s="31"/>
      <c r="P83" s="13">
        <f t="shared" si="22"/>
        <v>7</v>
      </c>
    </row>
    <row r="84" spans="1:16" x14ac:dyDescent="0.25">
      <c r="A84" s="39" t="s">
        <v>146</v>
      </c>
      <c r="B84" s="13">
        <f t="shared" si="8"/>
        <v>5</v>
      </c>
      <c r="C84" s="59">
        <v>4</v>
      </c>
      <c r="D84" s="230"/>
      <c r="E84" s="40"/>
      <c r="F84" s="30"/>
      <c r="G84" s="30"/>
      <c r="H84" s="30"/>
      <c r="I84" s="30">
        <v>1</v>
      </c>
      <c r="J84" s="30"/>
      <c r="K84" s="30"/>
      <c r="L84" s="30"/>
      <c r="M84" s="30"/>
      <c r="N84" s="30"/>
      <c r="O84" s="31"/>
      <c r="P84" s="13">
        <f t="shared" si="22"/>
        <v>5</v>
      </c>
    </row>
    <row r="85" spans="1:16" x14ac:dyDescent="0.25">
      <c r="A85" s="39" t="s">
        <v>147</v>
      </c>
      <c r="B85" s="13">
        <f t="shared" si="8"/>
        <v>6</v>
      </c>
      <c r="C85" s="59">
        <v>1</v>
      </c>
      <c r="D85" s="230"/>
      <c r="E85" s="40"/>
      <c r="F85" s="30">
        <v>1</v>
      </c>
      <c r="G85" s="30"/>
      <c r="H85" s="30"/>
      <c r="I85" s="30">
        <v>1</v>
      </c>
      <c r="J85" s="30">
        <v>1</v>
      </c>
      <c r="K85" s="30">
        <v>1</v>
      </c>
      <c r="L85" s="30"/>
      <c r="M85" s="30"/>
      <c r="N85" s="30">
        <v>1</v>
      </c>
      <c r="O85" s="31"/>
      <c r="P85" s="13">
        <f t="shared" si="22"/>
        <v>6</v>
      </c>
    </row>
    <row r="86" spans="1:16" x14ac:dyDescent="0.25">
      <c r="A86" s="39" t="s">
        <v>148</v>
      </c>
      <c r="B86" s="13">
        <f t="shared" si="8"/>
        <v>1</v>
      </c>
      <c r="C86" s="59">
        <v>1</v>
      </c>
      <c r="D86" s="230"/>
      <c r="E86" s="40"/>
      <c r="F86" s="30"/>
      <c r="G86" s="30"/>
      <c r="H86" s="30"/>
      <c r="I86" s="30"/>
      <c r="J86" s="30"/>
      <c r="K86" s="30"/>
      <c r="L86" s="30"/>
      <c r="M86" s="30"/>
      <c r="N86" s="30"/>
      <c r="O86" s="31"/>
      <c r="P86" s="13">
        <f t="shared" si="22"/>
        <v>1</v>
      </c>
    </row>
    <row r="87" spans="1:16" x14ac:dyDescent="0.25">
      <c r="A87" s="39" t="s">
        <v>149</v>
      </c>
      <c r="B87" s="13">
        <f t="shared" si="8"/>
        <v>6</v>
      </c>
      <c r="C87" s="59">
        <v>4</v>
      </c>
      <c r="D87" s="230"/>
      <c r="E87" s="40"/>
      <c r="F87" s="30"/>
      <c r="G87" s="30"/>
      <c r="H87" s="30"/>
      <c r="I87" s="30">
        <v>2</v>
      </c>
      <c r="J87" s="30"/>
      <c r="K87" s="30"/>
      <c r="L87" s="30"/>
      <c r="M87" s="30"/>
      <c r="N87" s="30"/>
      <c r="O87" s="31"/>
      <c r="P87" s="13">
        <f t="shared" si="22"/>
        <v>6</v>
      </c>
    </row>
    <row r="88" spans="1:16" x14ac:dyDescent="0.25">
      <c r="A88" s="39" t="s">
        <v>150</v>
      </c>
      <c r="B88" s="13">
        <f t="shared" si="8"/>
        <v>9</v>
      </c>
      <c r="C88" s="59">
        <v>7</v>
      </c>
      <c r="D88" s="230"/>
      <c r="E88" s="40"/>
      <c r="F88" s="30">
        <v>1</v>
      </c>
      <c r="G88" s="30"/>
      <c r="H88" s="30"/>
      <c r="I88" s="30">
        <v>1</v>
      </c>
      <c r="J88" s="30"/>
      <c r="K88" s="30"/>
      <c r="L88" s="30"/>
      <c r="M88" s="30"/>
      <c r="N88" s="30"/>
      <c r="O88" s="31"/>
      <c r="P88" s="13">
        <f t="shared" si="22"/>
        <v>9</v>
      </c>
    </row>
    <row r="89" spans="1:16" x14ac:dyDescent="0.25">
      <c r="A89" s="39" t="s">
        <v>151</v>
      </c>
      <c r="B89" s="13">
        <f t="shared" si="8"/>
        <v>2</v>
      </c>
      <c r="C89" s="59">
        <v>1</v>
      </c>
      <c r="D89" s="230"/>
      <c r="E89" s="40"/>
      <c r="F89" s="30"/>
      <c r="G89" s="30"/>
      <c r="H89" s="30"/>
      <c r="I89" s="30"/>
      <c r="J89" s="30"/>
      <c r="K89" s="30"/>
      <c r="L89" s="30"/>
      <c r="M89" s="30"/>
      <c r="N89" s="30">
        <v>1</v>
      </c>
      <c r="O89" s="31"/>
      <c r="P89" s="13">
        <f t="shared" si="22"/>
        <v>2</v>
      </c>
    </row>
    <row r="90" spans="1:16" x14ac:dyDescent="0.25">
      <c r="A90" s="39" t="s">
        <v>152</v>
      </c>
      <c r="B90" s="13">
        <f t="shared" si="8"/>
        <v>15</v>
      </c>
      <c r="C90" s="59">
        <v>10</v>
      </c>
      <c r="D90" s="230"/>
      <c r="E90" s="40">
        <v>1</v>
      </c>
      <c r="F90" s="30">
        <v>1</v>
      </c>
      <c r="G90" s="30"/>
      <c r="H90" s="30"/>
      <c r="I90" s="30">
        <v>1</v>
      </c>
      <c r="J90" s="30"/>
      <c r="K90" s="30">
        <v>1</v>
      </c>
      <c r="L90" s="30"/>
      <c r="M90" s="30"/>
      <c r="N90" s="30">
        <v>1</v>
      </c>
      <c r="O90" s="31"/>
      <c r="P90" s="13">
        <f t="shared" si="22"/>
        <v>15</v>
      </c>
    </row>
    <row r="91" spans="1:16" x14ac:dyDescent="0.25">
      <c r="A91" s="39" t="s">
        <v>153</v>
      </c>
      <c r="B91" s="13">
        <f t="shared" si="8"/>
        <v>2</v>
      </c>
      <c r="C91" s="59">
        <v>1</v>
      </c>
      <c r="D91" s="230"/>
      <c r="E91" s="40"/>
      <c r="F91" s="30"/>
      <c r="G91" s="30"/>
      <c r="H91" s="30"/>
      <c r="I91" s="30"/>
      <c r="J91" s="30"/>
      <c r="K91" s="30">
        <v>1</v>
      </c>
      <c r="L91" s="30"/>
      <c r="M91" s="30"/>
      <c r="N91" s="30"/>
      <c r="O91" s="31"/>
      <c r="P91" s="13">
        <f t="shared" si="22"/>
        <v>2</v>
      </c>
    </row>
    <row r="92" spans="1:16" x14ac:dyDescent="0.25">
      <c r="A92" s="39" t="s">
        <v>154</v>
      </c>
      <c r="B92" s="13">
        <f t="shared" si="8"/>
        <v>2</v>
      </c>
      <c r="C92" s="59">
        <v>1</v>
      </c>
      <c r="D92" s="230"/>
      <c r="E92" s="40"/>
      <c r="F92" s="30"/>
      <c r="G92" s="30"/>
      <c r="H92" s="30"/>
      <c r="I92" s="30"/>
      <c r="J92" s="30"/>
      <c r="K92" s="30">
        <v>1</v>
      </c>
      <c r="L92" s="30"/>
      <c r="M92" s="30"/>
      <c r="N92" s="30"/>
      <c r="O92" s="31"/>
      <c r="P92" s="13">
        <f t="shared" si="22"/>
        <v>2</v>
      </c>
    </row>
    <row r="93" spans="1:16" x14ac:dyDescent="0.25">
      <c r="A93" s="39" t="s">
        <v>155</v>
      </c>
      <c r="B93" s="13">
        <f t="shared" si="8"/>
        <v>2</v>
      </c>
      <c r="C93" s="59">
        <v>1</v>
      </c>
      <c r="D93" s="230"/>
      <c r="E93" s="40"/>
      <c r="F93" s="30"/>
      <c r="G93" s="30"/>
      <c r="H93" s="30"/>
      <c r="I93" s="30"/>
      <c r="J93" s="30">
        <v>1</v>
      </c>
      <c r="K93" s="30"/>
      <c r="L93" s="30"/>
      <c r="M93" s="30"/>
      <c r="N93" s="30"/>
      <c r="O93" s="31"/>
      <c r="P93" s="13">
        <f t="shared" si="22"/>
        <v>2</v>
      </c>
    </row>
    <row r="94" spans="1:16" x14ac:dyDescent="0.25">
      <c r="A94" s="39" t="s">
        <v>156</v>
      </c>
      <c r="B94" s="13">
        <f t="shared" si="8"/>
        <v>15</v>
      </c>
      <c r="C94" s="59">
        <v>13</v>
      </c>
      <c r="D94" s="230"/>
      <c r="E94" s="40"/>
      <c r="F94" s="30"/>
      <c r="G94" s="30"/>
      <c r="H94" s="30"/>
      <c r="I94" s="30">
        <v>2</v>
      </c>
      <c r="J94" s="30"/>
      <c r="K94" s="30"/>
      <c r="L94" s="30"/>
      <c r="M94" s="30"/>
      <c r="N94" s="30"/>
      <c r="O94" s="31"/>
      <c r="P94" s="13">
        <f t="shared" si="22"/>
        <v>15</v>
      </c>
    </row>
    <row r="95" spans="1:16" x14ac:dyDescent="0.25">
      <c r="A95" s="39" t="s">
        <v>111</v>
      </c>
      <c r="B95" s="13">
        <f t="shared" si="8"/>
        <v>25</v>
      </c>
      <c r="C95" s="59">
        <v>23</v>
      </c>
      <c r="D95" s="230"/>
      <c r="E95" s="40"/>
      <c r="F95" s="30"/>
      <c r="G95" s="30"/>
      <c r="H95" s="30"/>
      <c r="I95" s="30">
        <v>2</v>
      </c>
      <c r="J95" s="30"/>
      <c r="K95" s="30"/>
      <c r="L95" s="30"/>
      <c r="M95" s="30"/>
      <c r="N95" s="30"/>
      <c r="O95" s="31"/>
      <c r="P95" s="13">
        <f t="shared" si="22"/>
        <v>25</v>
      </c>
    </row>
    <row r="96" spans="1:16" ht="15" customHeight="1" x14ac:dyDescent="0.25">
      <c r="A96" s="39" t="s">
        <v>26</v>
      </c>
      <c r="B96" s="13">
        <f t="shared" si="8"/>
        <v>32</v>
      </c>
      <c r="C96" s="59">
        <v>30</v>
      </c>
      <c r="D96" s="230"/>
      <c r="E96" s="40"/>
      <c r="F96" s="30"/>
      <c r="G96" s="30"/>
      <c r="H96" s="30"/>
      <c r="I96" s="30">
        <v>2</v>
      </c>
      <c r="J96" s="30"/>
      <c r="K96" s="30"/>
      <c r="L96" s="30"/>
      <c r="M96" s="30"/>
      <c r="N96" s="30"/>
      <c r="O96" s="31"/>
      <c r="P96" s="13">
        <f t="shared" si="22"/>
        <v>32</v>
      </c>
    </row>
    <row r="97" spans="1:16" ht="15" customHeight="1" x14ac:dyDescent="0.25">
      <c r="A97" s="53" t="s">
        <v>170</v>
      </c>
      <c r="B97" s="13">
        <f t="shared" si="8"/>
        <v>15</v>
      </c>
      <c r="C97" s="61">
        <v>13</v>
      </c>
      <c r="D97" s="233"/>
      <c r="E97" s="54"/>
      <c r="F97" s="55"/>
      <c r="G97" s="55"/>
      <c r="H97" s="55"/>
      <c r="I97" s="55">
        <v>2</v>
      </c>
      <c r="J97" s="55"/>
      <c r="K97" s="55"/>
      <c r="L97" s="55"/>
      <c r="M97" s="55"/>
      <c r="N97" s="55"/>
      <c r="O97" s="56"/>
      <c r="P97" s="13">
        <f t="shared" si="22"/>
        <v>15</v>
      </c>
    </row>
    <row r="98" spans="1:16" ht="15.75" customHeight="1" thickBot="1" x14ac:dyDescent="0.3">
      <c r="A98" s="42" t="s">
        <v>27</v>
      </c>
      <c r="B98" s="16">
        <f t="shared" si="8"/>
        <v>0</v>
      </c>
      <c r="C98" s="60"/>
      <c r="D98" s="232"/>
      <c r="E98" s="43"/>
      <c r="F98" s="32"/>
      <c r="G98" s="32"/>
      <c r="H98" s="32"/>
      <c r="I98" s="32"/>
      <c r="J98" s="32"/>
      <c r="K98" s="32"/>
      <c r="L98" s="32"/>
      <c r="M98" s="32"/>
      <c r="N98" s="32"/>
      <c r="O98" s="33"/>
      <c r="P98" s="16">
        <f t="shared" si="22"/>
        <v>0</v>
      </c>
    </row>
    <row r="99" spans="1:16" ht="15.75" thickBot="1" x14ac:dyDescent="0.3">
      <c r="A99" s="36" t="s">
        <v>28</v>
      </c>
      <c r="B99" s="66">
        <v>1</v>
      </c>
      <c r="C99" s="83"/>
      <c r="D99" s="83"/>
      <c r="E99" s="63"/>
      <c r="F99" s="64"/>
      <c r="G99" s="64"/>
      <c r="H99" s="64"/>
      <c r="I99" s="64"/>
      <c r="J99" s="64"/>
      <c r="K99" s="64"/>
      <c r="L99" s="64"/>
      <c r="M99" s="64"/>
      <c r="N99" s="64"/>
      <c r="O99" s="65"/>
      <c r="P99" s="66">
        <v>1</v>
      </c>
    </row>
    <row r="100" spans="1:16" x14ac:dyDescent="0.25">
      <c r="A100" s="190" t="s">
        <v>29</v>
      </c>
      <c r="B100" s="66">
        <f t="shared" si="8"/>
        <v>893</v>
      </c>
      <c r="C100" s="63">
        <f t="shared" ref="C100:O100" si="23">C101+C102</f>
        <v>778</v>
      </c>
      <c r="D100" s="63"/>
      <c r="E100" s="63">
        <f t="shared" si="23"/>
        <v>1</v>
      </c>
      <c r="F100" s="64">
        <f t="shared" si="23"/>
        <v>12</v>
      </c>
      <c r="G100" s="64">
        <f t="shared" si="23"/>
        <v>0</v>
      </c>
      <c r="H100" s="64">
        <f t="shared" si="23"/>
        <v>0</v>
      </c>
      <c r="I100" s="64">
        <f t="shared" si="23"/>
        <v>99</v>
      </c>
      <c r="J100" s="64">
        <f t="shared" si="23"/>
        <v>1</v>
      </c>
      <c r="K100" s="64">
        <f t="shared" si="23"/>
        <v>0</v>
      </c>
      <c r="L100" s="64">
        <f t="shared" si="23"/>
        <v>0</v>
      </c>
      <c r="M100" s="64">
        <f t="shared" si="23"/>
        <v>0</v>
      </c>
      <c r="N100" s="64">
        <f t="shared" si="23"/>
        <v>2</v>
      </c>
      <c r="O100" s="65">
        <f t="shared" si="23"/>
        <v>0</v>
      </c>
      <c r="P100" s="66">
        <f t="shared" si="22"/>
        <v>893</v>
      </c>
    </row>
    <row r="101" spans="1:16" x14ac:dyDescent="0.25">
      <c r="A101" s="191" t="s">
        <v>168</v>
      </c>
      <c r="B101" s="67">
        <f t="shared" si="8"/>
        <v>622</v>
      </c>
      <c r="C101" s="68">
        <f t="shared" ref="C101:O101" si="24">C103+C104+C105+C106+C107+C108+C109+C110+C111+C112+C113</f>
        <v>571</v>
      </c>
      <c r="D101" s="68"/>
      <c r="E101" s="68">
        <f t="shared" si="24"/>
        <v>1</v>
      </c>
      <c r="F101" s="69">
        <f t="shared" si="24"/>
        <v>12</v>
      </c>
      <c r="G101" s="69">
        <f t="shared" si="24"/>
        <v>0</v>
      </c>
      <c r="H101" s="69">
        <f t="shared" si="24"/>
        <v>0</v>
      </c>
      <c r="I101" s="69">
        <f t="shared" si="24"/>
        <v>35</v>
      </c>
      <c r="J101" s="69">
        <f t="shared" si="24"/>
        <v>1</v>
      </c>
      <c r="K101" s="69">
        <f t="shared" si="24"/>
        <v>0</v>
      </c>
      <c r="L101" s="69">
        <f t="shared" si="24"/>
        <v>0</v>
      </c>
      <c r="M101" s="69">
        <f t="shared" si="24"/>
        <v>0</v>
      </c>
      <c r="N101" s="69">
        <f t="shared" si="24"/>
        <v>2</v>
      </c>
      <c r="O101" s="70">
        <f t="shared" si="24"/>
        <v>0</v>
      </c>
      <c r="P101" s="67">
        <f t="shared" si="22"/>
        <v>622</v>
      </c>
    </row>
    <row r="102" spans="1:16" ht="15.75" thickBot="1" x14ac:dyDescent="0.3">
      <c r="A102" s="192" t="s">
        <v>167</v>
      </c>
      <c r="B102" s="71">
        <f t="shared" si="8"/>
        <v>271</v>
      </c>
      <c r="C102" s="72">
        <f t="shared" ref="C102:O102" si="25">C114+C115+C116+C117+C118+C119+C120+C121+C122+C123+C124+C125+C126+C127+C128+C129+C130</f>
        <v>207</v>
      </c>
      <c r="D102" s="72"/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0</v>
      </c>
      <c r="I102" s="72">
        <f t="shared" si="25"/>
        <v>64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2">
        <f t="shared" si="25"/>
        <v>0</v>
      </c>
      <c r="P102" s="71">
        <f t="shared" si="22"/>
        <v>271</v>
      </c>
    </row>
    <row r="103" spans="1:16" x14ac:dyDescent="0.25">
      <c r="A103" s="38" t="s">
        <v>30</v>
      </c>
      <c r="B103" s="8">
        <f t="shared" si="8"/>
        <v>400</v>
      </c>
      <c r="C103" s="58">
        <v>378</v>
      </c>
      <c r="D103" s="229"/>
      <c r="E103" s="35">
        <v>1</v>
      </c>
      <c r="F103" s="28">
        <v>5</v>
      </c>
      <c r="G103" s="28"/>
      <c r="H103" s="28"/>
      <c r="I103" s="28">
        <v>15</v>
      </c>
      <c r="J103" s="28">
        <v>1</v>
      </c>
      <c r="K103" s="28"/>
      <c r="L103" s="28"/>
      <c r="M103" s="28"/>
      <c r="N103" s="28"/>
      <c r="O103" s="29"/>
      <c r="P103" s="8">
        <f t="shared" si="22"/>
        <v>400</v>
      </c>
    </row>
    <row r="104" spans="1:16" x14ac:dyDescent="0.25">
      <c r="A104" s="39" t="s">
        <v>31</v>
      </c>
      <c r="B104" s="13">
        <f t="shared" si="8"/>
        <v>36</v>
      </c>
      <c r="C104" s="59">
        <v>30</v>
      </c>
      <c r="D104" s="230"/>
      <c r="E104" s="40"/>
      <c r="F104" s="30">
        <v>2</v>
      </c>
      <c r="G104" s="30"/>
      <c r="H104" s="30"/>
      <c r="I104" s="30">
        <v>3</v>
      </c>
      <c r="J104" s="30"/>
      <c r="K104" s="30"/>
      <c r="L104" s="30"/>
      <c r="M104" s="30"/>
      <c r="N104" s="30">
        <v>1</v>
      </c>
      <c r="O104" s="31"/>
      <c r="P104" s="13">
        <f t="shared" si="22"/>
        <v>36</v>
      </c>
    </row>
    <row r="105" spans="1:16" x14ac:dyDescent="0.25">
      <c r="A105" s="39" t="s">
        <v>157</v>
      </c>
      <c r="B105" s="13">
        <f t="shared" si="8"/>
        <v>100</v>
      </c>
      <c r="C105" s="59">
        <v>86</v>
      </c>
      <c r="D105" s="230"/>
      <c r="E105" s="40"/>
      <c r="F105" s="30">
        <v>3</v>
      </c>
      <c r="G105" s="30"/>
      <c r="H105" s="30"/>
      <c r="I105" s="30">
        <v>11</v>
      </c>
      <c r="J105" s="30"/>
      <c r="K105" s="30"/>
      <c r="L105" s="30"/>
      <c r="M105" s="30"/>
      <c r="N105" s="30"/>
      <c r="O105" s="31"/>
      <c r="P105" s="13">
        <f t="shared" si="22"/>
        <v>100</v>
      </c>
    </row>
    <row r="106" spans="1:16" x14ac:dyDescent="0.25">
      <c r="A106" s="39" t="s">
        <v>158</v>
      </c>
      <c r="B106" s="13">
        <f t="shared" si="8"/>
        <v>15</v>
      </c>
      <c r="C106" s="59">
        <v>13</v>
      </c>
      <c r="D106" s="230"/>
      <c r="E106" s="40"/>
      <c r="F106" s="30"/>
      <c r="G106" s="30"/>
      <c r="H106" s="30"/>
      <c r="I106" s="30">
        <v>2</v>
      </c>
      <c r="J106" s="30"/>
      <c r="K106" s="30"/>
      <c r="L106" s="30"/>
      <c r="M106" s="30"/>
      <c r="N106" s="30"/>
      <c r="O106" s="31"/>
      <c r="P106" s="13">
        <f t="shared" si="22"/>
        <v>15</v>
      </c>
    </row>
    <row r="107" spans="1:16" x14ac:dyDescent="0.25">
      <c r="A107" s="39" t="s">
        <v>159</v>
      </c>
      <c r="B107" s="13">
        <f t="shared" si="8"/>
        <v>0</v>
      </c>
      <c r="C107" s="59"/>
      <c r="D107" s="230"/>
      <c r="E107" s="40"/>
      <c r="F107" s="30"/>
      <c r="G107" s="30"/>
      <c r="H107" s="30"/>
      <c r="I107" s="30"/>
      <c r="J107" s="30"/>
      <c r="K107" s="30"/>
      <c r="L107" s="30"/>
      <c r="M107" s="30"/>
      <c r="N107" s="30"/>
      <c r="O107" s="31"/>
      <c r="P107" s="13">
        <f t="shared" si="22"/>
        <v>0</v>
      </c>
    </row>
    <row r="108" spans="1:16" x14ac:dyDescent="0.25">
      <c r="A108" s="39" t="s">
        <v>160</v>
      </c>
      <c r="B108" s="13">
        <f t="shared" ref="B108:B139" si="26">SUM(C108:O108)</f>
        <v>0</v>
      </c>
      <c r="C108" s="59"/>
      <c r="D108" s="230"/>
      <c r="E108" s="40"/>
      <c r="F108" s="30"/>
      <c r="G108" s="30"/>
      <c r="H108" s="30"/>
      <c r="I108" s="30"/>
      <c r="J108" s="30"/>
      <c r="K108" s="30"/>
      <c r="L108" s="30"/>
      <c r="M108" s="30"/>
      <c r="N108" s="30"/>
      <c r="O108" s="31"/>
      <c r="P108" s="13">
        <f t="shared" si="22"/>
        <v>0</v>
      </c>
    </row>
    <row r="109" spans="1:16" x14ac:dyDescent="0.25">
      <c r="A109" s="39" t="s">
        <v>172</v>
      </c>
      <c r="B109" s="13">
        <f t="shared" si="26"/>
        <v>30</v>
      </c>
      <c r="C109" s="59">
        <v>28</v>
      </c>
      <c r="D109" s="230"/>
      <c r="E109" s="40"/>
      <c r="F109" s="30">
        <v>1</v>
      </c>
      <c r="G109" s="30"/>
      <c r="H109" s="30"/>
      <c r="I109" s="30">
        <v>1</v>
      </c>
      <c r="J109" s="30"/>
      <c r="K109" s="30"/>
      <c r="L109" s="30"/>
      <c r="M109" s="30"/>
      <c r="N109" s="30"/>
      <c r="O109" s="31"/>
      <c r="P109" s="13">
        <f t="shared" si="22"/>
        <v>30</v>
      </c>
    </row>
    <row r="110" spans="1:16" x14ac:dyDescent="0.25">
      <c r="A110" s="39" t="s">
        <v>161</v>
      </c>
      <c r="B110" s="13">
        <f t="shared" si="26"/>
        <v>0</v>
      </c>
      <c r="C110" s="59"/>
      <c r="D110" s="230"/>
      <c r="E110" s="40"/>
      <c r="F110" s="30"/>
      <c r="G110" s="30"/>
      <c r="H110" s="30"/>
      <c r="I110" s="30"/>
      <c r="J110" s="30"/>
      <c r="K110" s="30"/>
      <c r="L110" s="30"/>
      <c r="M110" s="30"/>
      <c r="N110" s="30"/>
      <c r="O110" s="31"/>
      <c r="P110" s="13">
        <f t="shared" si="22"/>
        <v>0</v>
      </c>
    </row>
    <row r="111" spans="1:16" x14ac:dyDescent="0.25">
      <c r="A111" s="39" t="s">
        <v>162</v>
      </c>
      <c r="B111" s="13">
        <f t="shared" si="26"/>
        <v>16</v>
      </c>
      <c r="C111" s="59">
        <v>13</v>
      </c>
      <c r="D111" s="230"/>
      <c r="E111" s="40"/>
      <c r="F111" s="30">
        <v>1</v>
      </c>
      <c r="G111" s="30"/>
      <c r="H111" s="30"/>
      <c r="I111" s="30">
        <v>1</v>
      </c>
      <c r="J111" s="30"/>
      <c r="K111" s="30"/>
      <c r="L111" s="30"/>
      <c r="M111" s="30"/>
      <c r="N111" s="30">
        <v>1</v>
      </c>
      <c r="O111" s="31"/>
      <c r="P111" s="13">
        <f t="shared" si="22"/>
        <v>16</v>
      </c>
    </row>
    <row r="112" spans="1:16" x14ac:dyDescent="0.25">
      <c r="A112" s="39" t="s">
        <v>163</v>
      </c>
      <c r="B112" s="13">
        <f t="shared" si="26"/>
        <v>25</v>
      </c>
      <c r="C112" s="59">
        <v>23</v>
      </c>
      <c r="D112" s="230"/>
      <c r="E112" s="40"/>
      <c r="F112" s="30"/>
      <c r="G112" s="30"/>
      <c r="H112" s="30"/>
      <c r="I112" s="30">
        <v>2</v>
      </c>
      <c r="J112" s="30"/>
      <c r="K112" s="30"/>
      <c r="L112" s="30"/>
      <c r="M112" s="30"/>
      <c r="N112" s="30"/>
      <c r="O112" s="31"/>
      <c r="P112" s="13">
        <f t="shared" si="22"/>
        <v>25</v>
      </c>
    </row>
    <row r="113" spans="1:16" x14ac:dyDescent="0.25">
      <c r="A113" s="39" t="s">
        <v>164</v>
      </c>
      <c r="B113" s="13">
        <f t="shared" si="26"/>
        <v>0</v>
      </c>
      <c r="C113" s="59"/>
      <c r="D113" s="230"/>
      <c r="E113" s="40"/>
      <c r="F113" s="30"/>
      <c r="G113" s="30"/>
      <c r="H113" s="30"/>
      <c r="I113" s="30"/>
      <c r="J113" s="30"/>
      <c r="K113" s="30"/>
      <c r="L113" s="30"/>
      <c r="M113" s="30"/>
      <c r="N113" s="30"/>
      <c r="O113" s="31"/>
      <c r="P113" s="13">
        <f t="shared" ref="P113:P165" si="27">SUM(C113:O113)</f>
        <v>0</v>
      </c>
    </row>
    <row r="114" spans="1:16" x14ac:dyDescent="0.25">
      <c r="A114" s="39" t="s">
        <v>33</v>
      </c>
      <c r="B114" s="13">
        <f t="shared" si="26"/>
        <v>150</v>
      </c>
      <c r="C114" s="59">
        <v>100</v>
      </c>
      <c r="D114" s="230"/>
      <c r="E114" s="40"/>
      <c r="F114" s="30"/>
      <c r="G114" s="30"/>
      <c r="H114" s="30"/>
      <c r="I114" s="30">
        <v>50</v>
      </c>
      <c r="J114" s="30"/>
      <c r="K114" s="30"/>
      <c r="L114" s="30"/>
      <c r="M114" s="30"/>
      <c r="N114" s="30"/>
      <c r="O114" s="31"/>
      <c r="P114" s="13">
        <f t="shared" si="27"/>
        <v>150</v>
      </c>
    </row>
    <row r="115" spans="1:16" x14ac:dyDescent="0.25">
      <c r="A115" s="39" t="s">
        <v>34</v>
      </c>
      <c r="B115" s="13">
        <f t="shared" si="26"/>
        <v>0</v>
      </c>
      <c r="C115" s="59"/>
      <c r="D115" s="230"/>
      <c r="E115" s="40"/>
      <c r="F115" s="30"/>
      <c r="G115" s="30"/>
      <c r="H115" s="30"/>
      <c r="I115" s="30"/>
      <c r="J115" s="30"/>
      <c r="K115" s="30"/>
      <c r="L115" s="30"/>
      <c r="M115" s="30"/>
      <c r="N115" s="30"/>
      <c r="O115" s="31"/>
      <c r="P115" s="13">
        <f t="shared" si="27"/>
        <v>0</v>
      </c>
    </row>
    <row r="116" spans="1:16" x14ac:dyDescent="0.25">
      <c r="A116" s="39" t="s">
        <v>35</v>
      </c>
      <c r="B116" s="13">
        <f t="shared" si="26"/>
        <v>15</v>
      </c>
      <c r="C116" s="59">
        <v>13</v>
      </c>
      <c r="D116" s="230"/>
      <c r="E116" s="40"/>
      <c r="F116" s="30"/>
      <c r="G116" s="30"/>
      <c r="H116" s="30"/>
      <c r="I116" s="30">
        <v>2</v>
      </c>
      <c r="J116" s="30"/>
      <c r="K116" s="30"/>
      <c r="L116" s="30"/>
      <c r="M116" s="30"/>
      <c r="N116" s="30"/>
      <c r="O116" s="31"/>
      <c r="P116" s="13">
        <f t="shared" si="27"/>
        <v>15</v>
      </c>
    </row>
    <row r="117" spans="1:16" x14ac:dyDescent="0.25">
      <c r="A117" s="39" t="s">
        <v>36</v>
      </c>
      <c r="B117" s="13">
        <f t="shared" si="26"/>
        <v>0</v>
      </c>
      <c r="C117" s="59"/>
      <c r="D117" s="230"/>
      <c r="E117" s="40"/>
      <c r="F117" s="30"/>
      <c r="G117" s="30"/>
      <c r="H117" s="30"/>
      <c r="I117" s="30"/>
      <c r="J117" s="30"/>
      <c r="K117" s="30"/>
      <c r="L117" s="30"/>
      <c r="M117" s="30"/>
      <c r="N117" s="30"/>
      <c r="O117" s="31"/>
      <c r="P117" s="13">
        <f t="shared" si="27"/>
        <v>0</v>
      </c>
    </row>
    <row r="118" spans="1:16" x14ac:dyDescent="0.25">
      <c r="A118" s="39" t="s">
        <v>37</v>
      </c>
      <c r="B118" s="13">
        <f t="shared" si="26"/>
        <v>0</v>
      </c>
      <c r="C118" s="59"/>
      <c r="D118" s="230"/>
      <c r="E118" s="40"/>
      <c r="F118" s="30"/>
      <c r="G118" s="30"/>
      <c r="H118" s="30"/>
      <c r="I118" s="30"/>
      <c r="J118" s="30"/>
      <c r="K118" s="30"/>
      <c r="L118" s="30"/>
      <c r="M118" s="30"/>
      <c r="N118" s="30"/>
      <c r="O118" s="31"/>
      <c r="P118" s="13">
        <f t="shared" si="27"/>
        <v>0</v>
      </c>
    </row>
    <row r="119" spans="1:16" x14ac:dyDescent="0.25">
      <c r="A119" s="39" t="s">
        <v>38</v>
      </c>
      <c r="B119" s="13">
        <f t="shared" si="26"/>
        <v>20</v>
      </c>
      <c r="C119" s="59">
        <v>18</v>
      </c>
      <c r="D119" s="230"/>
      <c r="E119" s="40"/>
      <c r="F119" s="30"/>
      <c r="G119" s="30"/>
      <c r="H119" s="30"/>
      <c r="I119" s="30">
        <v>2</v>
      </c>
      <c r="J119" s="30"/>
      <c r="K119" s="30"/>
      <c r="L119" s="30"/>
      <c r="M119" s="30"/>
      <c r="N119" s="30"/>
      <c r="O119" s="31"/>
      <c r="P119" s="13">
        <f t="shared" si="27"/>
        <v>20</v>
      </c>
    </row>
    <row r="120" spans="1:16" x14ac:dyDescent="0.25">
      <c r="A120" s="39" t="s">
        <v>39</v>
      </c>
      <c r="B120" s="13">
        <f t="shared" si="26"/>
        <v>0</v>
      </c>
      <c r="C120" s="59"/>
      <c r="D120" s="230"/>
      <c r="E120" s="40"/>
      <c r="F120" s="30"/>
      <c r="G120" s="30"/>
      <c r="H120" s="30"/>
      <c r="I120" s="30"/>
      <c r="J120" s="30"/>
      <c r="K120" s="30"/>
      <c r="L120" s="30"/>
      <c r="M120" s="30"/>
      <c r="N120" s="30"/>
      <c r="O120" s="31"/>
      <c r="P120" s="13">
        <f t="shared" si="27"/>
        <v>0</v>
      </c>
    </row>
    <row r="121" spans="1:16" x14ac:dyDescent="0.25">
      <c r="A121" s="39" t="s">
        <v>40</v>
      </c>
      <c r="B121" s="13">
        <f t="shared" si="26"/>
        <v>15</v>
      </c>
      <c r="C121" s="59">
        <v>13</v>
      </c>
      <c r="D121" s="230"/>
      <c r="E121" s="40"/>
      <c r="F121" s="30"/>
      <c r="G121" s="30"/>
      <c r="H121" s="30"/>
      <c r="I121" s="30">
        <v>2</v>
      </c>
      <c r="J121" s="30"/>
      <c r="K121" s="30"/>
      <c r="L121" s="30"/>
      <c r="M121" s="30"/>
      <c r="N121" s="30"/>
      <c r="O121" s="31"/>
      <c r="P121" s="13">
        <f t="shared" si="27"/>
        <v>15</v>
      </c>
    </row>
    <row r="122" spans="1:16" x14ac:dyDescent="0.25">
      <c r="A122" s="39" t="s">
        <v>41</v>
      </c>
      <c r="B122" s="13">
        <f t="shared" si="26"/>
        <v>0</v>
      </c>
      <c r="C122" s="59"/>
      <c r="D122" s="230"/>
      <c r="E122" s="40"/>
      <c r="F122" s="30"/>
      <c r="G122" s="30"/>
      <c r="H122" s="30"/>
      <c r="I122" s="30"/>
      <c r="J122" s="30"/>
      <c r="K122" s="30"/>
      <c r="L122" s="30"/>
      <c r="M122" s="30"/>
      <c r="N122" s="30"/>
      <c r="O122" s="31"/>
      <c r="P122" s="13">
        <f t="shared" si="27"/>
        <v>0</v>
      </c>
    </row>
    <row r="123" spans="1:16" x14ac:dyDescent="0.25">
      <c r="A123" s="39" t="s">
        <v>42</v>
      </c>
      <c r="B123" s="13">
        <f t="shared" si="26"/>
        <v>0</v>
      </c>
      <c r="C123" s="59"/>
      <c r="D123" s="230"/>
      <c r="E123" s="40"/>
      <c r="F123" s="30"/>
      <c r="G123" s="30"/>
      <c r="H123" s="30"/>
      <c r="I123" s="30"/>
      <c r="J123" s="30"/>
      <c r="K123" s="30"/>
      <c r="L123" s="30"/>
      <c r="M123" s="30"/>
      <c r="N123" s="30"/>
      <c r="O123" s="31"/>
      <c r="P123" s="13">
        <f t="shared" si="27"/>
        <v>0</v>
      </c>
    </row>
    <row r="124" spans="1:16" x14ac:dyDescent="0.25">
      <c r="A124" s="39" t="s">
        <v>43</v>
      </c>
      <c r="B124" s="13">
        <f t="shared" si="26"/>
        <v>34</v>
      </c>
      <c r="C124" s="59">
        <v>30</v>
      </c>
      <c r="D124" s="230"/>
      <c r="E124" s="40"/>
      <c r="F124" s="30"/>
      <c r="G124" s="30"/>
      <c r="H124" s="30"/>
      <c r="I124" s="30">
        <v>4</v>
      </c>
      <c r="J124" s="30"/>
      <c r="K124" s="30"/>
      <c r="L124" s="30"/>
      <c r="M124" s="30"/>
      <c r="N124" s="30"/>
      <c r="O124" s="31"/>
      <c r="P124" s="13">
        <f t="shared" si="27"/>
        <v>34</v>
      </c>
    </row>
    <row r="125" spans="1:16" x14ac:dyDescent="0.25">
      <c r="A125" s="39" t="s">
        <v>44</v>
      </c>
      <c r="B125" s="13">
        <f t="shared" si="26"/>
        <v>0</v>
      </c>
      <c r="C125" s="59"/>
      <c r="D125" s="230"/>
      <c r="E125" s="40"/>
      <c r="F125" s="30"/>
      <c r="G125" s="30"/>
      <c r="H125" s="30"/>
      <c r="I125" s="30"/>
      <c r="J125" s="30"/>
      <c r="K125" s="30"/>
      <c r="L125" s="30"/>
      <c r="M125" s="30"/>
      <c r="N125" s="30"/>
      <c r="O125" s="31"/>
      <c r="P125" s="13">
        <f t="shared" si="27"/>
        <v>0</v>
      </c>
    </row>
    <row r="126" spans="1:16" x14ac:dyDescent="0.25">
      <c r="A126" s="39" t="s">
        <v>45</v>
      </c>
      <c r="B126" s="13">
        <f t="shared" si="26"/>
        <v>0</v>
      </c>
      <c r="C126" s="59"/>
      <c r="D126" s="230"/>
      <c r="E126" s="40"/>
      <c r="F126" s="30"/>
      <c r="G126" s="30"/>
      <c r="H126" s="30"/>
      <c r="I126" s="30"/>
      <c r="J126" s="30"/>
      <c r="K126" s="30"/>
      <c r="L126" s="30"/>
      <c r="M126" s="30"/>
      <c r="N126" s="30"/>
      <c r="O126" s="31"/>
      <c r="P126" s="13">
        <f t="shared" si="27"/>
        <v>0</v>
      </c>
    </row>
    <row r="127" spans="1:16" ht="15" customHeight="1" x14ac:dyDescent="0.25">
      <c r="A127" s="39" t="s">
        <v>46</v>
      </c>
      <c r="B127" s="13">
        <f t="shared" si="26"/>
        <v>22</v>
      </c>
      <c r="C127" s="59">
        <v>20</v>
      </c>
      <c r="D127" s="230"/>
      <c r="E127" s="40"/>
      <c r="F127" s="30"/>
      <c r="G127" s="30"/>
      <c r="H127" s="30"/>
      <c r="I127" s="30">
        <v>2</v>
      </c>
      <c r="J127" s="30"/>
      <c r="K127" s="30"/>
      <c r="L127" s="30"/>
      <c r="M127" s="30"/>
      <c r="N127" s="30"/>
      <c r="O127" s="31"/>
      <c r="P127" s="13">
        <f t="shared" si="27"/>
        <v>22</v>
      </c>
    </row>
    <row r="128" spans="1:16" ht="15" customHeight="1" x14ac:dyDescent="0.25">
      <c r="A128" s="39" t="s">
        <v>47</v>
      </c>
      <c r="B128" s="13">
        <f t="shared" si="26"/>
        <v>0</v>
      </c>
      <c r="C128" s="59"/>
      <c r="D128" s="230"/>
      <c r="E128" s="40"/>
      <c r="F128" s="30"/>
      <c r="G128" s="30"/>
      <c r="H128" s="30"/>
      <c r="I128" s="30"/>
      <c r="J128" s="30"/>
      <c r="K128" s="30"/>
      <c r="L128" s="30"/>
      <c r="M128" s="30"/>
      <c r="N128" s="30"/>
      <c r="O128" s="31"/>
      <c r="P128" s="13">
        <f t="shared" si="27"/>
        <v>0</v>
      </c>
    </row>
    <row r="129" spans="1:16" ht="15.75" customHeight="1" x14ac:dyDescent="0.25">
      <c r="A129" s="39" t="s">
        <v>48</v>
      </c>
      <c r="B129" s="13">
        <f t="shared" si="26"/>
        <v>15</v>
      </c>
      <c r="C129" s="59">
        <v>13</v>
      </c>
      <c r="D129" s="230"/>
      <c r="E129" s="40"/>
      <c r="F129" s="30"/>
      <c r="G129" s="30"/>
      <c r="H129" s="30"/>
      <c r="I129" s="30">
        <v>2</v>
      </c>
      <c r="J129" s="30"/>
      <c r="K129" s="30"/>
      <c r="L129" s="30"/>
      <c r="M129" s="30"/>
      <c r="N129" s="30"/>
      <c r="O129" s="31"/>
      <c r="P129" s="13">
        <f t="shared" si="27"/>
        <v>15</v>
      </c>
    </row>
    <row r="130" spans="1:16" ht="15.75" thickBot="1" x14ac:dyDescent="0.3">
      <c r="A130" s="42" t="s">
        <v>49</v>
      </c>
      <c r="B130" s="16">
        <f t="shared" si="26"/>
        <v>0</v>
      </c>
      <c r="C130" s="60"/>
      <c r="D130" s="232"/>
      <c r="E130" s="43"/>
      <c r="F130" s="32"/>
      <c r="G130" s="32"/>
      <c r="H130" s="32"/>
      <c r="I130" s="32"/>
      <c r="J130" s="32"/>
      <c r="K130" s="32"/>
      <c r="L130" s="32"/>
      <c r="M130" s="32"/>
      <c r="N130" s="32"/>
      <c r="O130" s="33"/>
      <c r="P130" s="16">
        <f t="shared" si="27"/>
        <v>0</v>
      </c>
    </row>
    <row r="131" spans="1:16" x14ac:dyDescent="0.25">
      <c r="A131" s="190" t="s">
        <v>50</v>
      </c>
      <c r="B131" s="66">
        <f t="shared" si="26"/>
        <v>502</v>
      </c>
      <c r="C131" s="63">
        <f t="shared" ref="C131:O131" si="28">C132+C133</f>
        <v>442</v>
      </c>
      <c r="D131" s="63"/>
      <c r="E131" s="63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0</v>
      </c>
      <c r="I131" s="64">
        <f t="shared" si="28"/>
        <v>54</v>
      </c>
      <c r="J131" s="64">
        <f t="shared" si="28"/>
        <v>1</v>
      </c>
      <c r="K131" s="64">
        <f t="shared" si="28"/>
        <v>5</v>
      </c>
      <c r="L131" s="64">
        <f t="shared" si="28"/>
        <v>0</v>
      </c>
      <c r="M131" s="64">
        <f t="shared" si="28"/>
        <v>0</v>
      </c>
      <c r="N131" s="64">
        <f t="shared" si="28"/>
        <v>0</v>
      </c>
      <c r="O131" s="65">
        <f t="shared" si="28"/>
        <v>0</v>
      </c>
      <c r="P131" s="66">
        <f t="shared" si="27"/>
        <v>502</v>
      </c>
    </row>
    <row r="132" spans="1:16" x14ac:dyDescent="0.25">
      <c r="A132" s="191" t="s">
        <v>166</v>
      </c>
      <c r="B132" s="67">
        <f t="shared" si="26"/>
        <v>367</v>
      </c>
      <c r="C132" s="68">
        <f t="shared" ref="C132:O132" si="29">C134+C135+C136+C137+C138+C139+C140+C141+C142+C143+C144+C145+C146+C147+C148+C149+C150+C151+C152+C153+C154+C155+C156</f>
        <v>324</v>
      </c>
      <c r="D132" s="68"/>
      <c r="E132" s="68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0</v>
      </c>
      <c r="I132" s="69">
        <f t="shared" si="29"/>
        <v>37</v>
      </c>
      <c r="J132" s="69">
        <f t="shared" si="29"/>
        <v>1</v>
      </c>
      <c r="K132" s="69">
        <f t="shared" si="29"/>
        <v>5</v>
      </c>
      <c r="L132" s="69">
        <f t="shared" si="29"/>
        <v>0</v>
      </c>
      <c r="M132" s="69">
        <f t="shared" si="29"/>
        <v>0</v>
      </c>
      <c r="N132" s="69">
        <f t="shared" si="29"/>
        <v>0</v>
      </c>
      <c r="O132" s="70">
        <f t="shared" si="29"/>
        <v>0</v>
      </c>
      <c r="P132" s="67">
        <f t="shared" si="27"/>
        <v>367</v>
      </c>
    </row>
    <row r="133" spans="1:16" ht="15.75" thickBot="1" x14ac:dyDescent="0.3">
      <c r="A133" s="192" t="s">
        <v>169</v>
      </c>
      <c r="B133" s="71">
        <f t="shared" si="26"/>
        <v>135</v>
      </c>
      <c r="C133" s="72">
        <f t="shared" ref="C133:O133" si="30">C157+C158+C159+C160+C161+C162+C163+C164+C165</f>
        <v>118</v>
      </c>
      <c r="D133" s="72"/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0</v>
      </c>
      <c r="I133" s="72">
        <f t="shared" si="30"/>
        <v>17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2">
        <f t="shared" si="30"/>
        <v>0</v>
      </c>
      <c r="P133" s="71">
        <f t="shared" si="27"/>
        <v>135</v>
      </c>
    </row>
    <row r="134" spans="1:16" x14ac:dyDescent="0.25">
      <c r="A134" s="38" t="s">
        <v>51</v>
      </c>
      <c r="B134" s="237">
        <f t="shared" si="26"/>
        <v>40</v>
      </c>
      <c r="C134" s="238">
        <v>18</v>
      </c>
      <c r="D134" s="239">
        <v>20</v>
      </c>
      <c r="E134" s="35"/>
      <c r="F134" s="28"/>
      <c r="G134" s="28"/>
      <c r="H134" s="28"/>
      <c r="I134" s="28">
        <v>2</v>
      </c>
      <c r="J134" s="28"/>
      <c r="K134" s="28"/>
      <c r="L134" s="28"/>
      <c r="M134" s="28"/>
      <c r="N134" s="28"/>
      <c r="O134" s="29"/>
      <c r="P134" s="8">
        <f t="shared" si="27"/>
        <v>40</v>
      </c>
    </row>
    <row r="135" spans="1:16" x14ac:dyDescent="0.25">
      <c r="A135" s="39" t="s">
        <v>52</v>
      </c>
      <c r="B135" s="236">
        <f t="shared" si="26"/>
        <v>30</v>
      </c>
      <c r="C135" s="234">
        <v>12</v>
      </c>
      <c r="D135" s="235">
        <v>15</v>
      </c>
      <c r="E135" s="40"/>
      <c r="F135" s="30"/>
      <c r="G135" s="30"/>
      <c r="H135" s="30"/>
      <c r="I135" s="30">
        <v>1</v>
      </c>
      <c r="J135" s="30"/>
      <c r="K135" s="30">
        <v>2</v>
      </c>
      <c r="L135" s="30"/>
      <c r="M135" s="30"/>
      <c r="N135" s="30"/>
      <c r="O135" s="31"/>
      <c r="P135" s="13">
        <f t="shared" si="27"/>
        <v>30</v>
      </c>
    </row>
    <row r="136" spans="1:16" x14ac:dyDescent="0.25">
      <c r="A136" s="39" t="s">
        <v>53</v>
      </c>
      <c r="B136" s="236">
        <f t="shared" si="26"/>
        <v>31</v>
      </c>
      <c r="C136" s="234">
        <v>18</v>
      </c>
      <c r="D136" s="235">
        <v>11</v>
      </c>
      <c r="E136" s="40"/>
      <c r="F136" s="30"/>
      <c r="G136" s="30"/>
      <c r="H136" s="30"/>
      <c r="I136" s="30">
        <v>2</v>
      </c>
      <c r="J136" s="30"/>
      <c r="K136" s="30"/>
      <c r="L136" s="30"/>
      <c r="M136" s="30"/>
      <c r="N136" s="30"/>
      <c r="O136" s="31"/>
      <c r="P136" s="13">
        <f t="shared" si="27"/>
        <v>31</v>
      </c>
    </row>
    <row r="137" spans="1:16" x14ac:dyDescent="0.25">
      <c r="A137" s="39" t="s">
        <v>54</v>
      </c>
      <c r="B137" s="13">
        <f t="shared" si="26"/>
        <v>30</v>
      </c>
      <c r="C137" s="59">
        <v>28</v>
      </c>
      <c r="D137" s="230"/>
      <c r="E137" s="40"/>
      <c r="F137" s="30"/>
      <c r="G137" s="30"/>
      <c r="H137" s="30"/>
      <c r="I137" s="30">
        <v>2</v>
      </c>
      <c r="J137" s="30"/>
      <c r="K137" s="30"/>
      <c r="L137" s="30"/>
      <c r="M137" s="30"/>
      <c r="N137" s="30"/>
      <c r="O137" s="31"/>
      <c r="P137" s="13">
        <f t="shared" si="27"/>
        <v>30</v>
      </c>
    </row>
    <row r="138" spans="1:16" x14ac:dyDescent="0.25">
      <c r="A138" s="39" t="s">
        <v>55</v>
      </c>
      <c r="B138" s="13">
        <f t="shared" si="26"/>
        <v>20</v>
      </c>
      <c r="C138" s="59">
        <v>18</v>
      </c>
      <c r="D138" s="230"/>
      <c r="E138" s="40"/>
      <c r="F138" s="30"/>
      <c r="G138" s="30"/>
      <c r="H138" s="30"/>
      <c r="I138" s="30">
        <v>2</v>
      </c>
      <c r="J138" s="30"/>
      <c r="K138" s="30"/>
      <c r="L138" s="30"/>
      <c r="M138" s="30"/>
      <c r="N138" s="30"/>
      <c r="O138" s="31"/>
      <c r="P138" s="13">
        <f t="shared" si="27"/>
        <v>20</v>
      </c>
    </row>
    <row r="139" spans="1:16" x14ac:dyDescent="0.25">
      <c r="A139" s="39" t="s">
        <v>56</v>
      </c>
      <c r="B139" s="13">
        <f t="shared" si="26"/>
        <v>15</v>
      </c>
      <c r="C139" s="59">
        <v>13</v>
      </c>
      <c r="D139" s="230"/>
      <c r="E139" s="40"/>
      <c r="F139" s="30"/>
      <c r="G139" s="30"/>
      <c r="H139" s="30"/>
      <c r="I139" s="30">
        <v>2</v>
      </c>
      <c r="J139" s="30"/>
      <c r="K139" s="30"/>
      <c r="L139" s="30"/>
      <c r="M139" s="30"/>
      <c r="N139" s="30"/>
      <c r="O139" s="31"/>
      <c r="P139" s="13">
        <f t="shared" si="27"/>
        <v>15</v>
      </c>
    </row>
    <row r="140" spans="1:16" x14ac:dyDescent="0.25">
      <c r="A140" s="39" t="s">
        <v>57</v>
      </c>
      <c r="B140" s="13">
        <f t="shared" ref="B140:B171" si="31">SUM(C140:O140)</f>
        <v>17</v>
      </c>
      <c r="C140" s="59">
        <v>15</v>
      </c>
      <c r="D140" s="230"/>
      <c r="E140" s="40"/>
      <c r="F140" s="30"/>
      <c r="G140" s="30"/>
      <c r="H140" s="30"/>
      <c r="I140" s="30">
        <v>1</v>
      </c>
      <c r="J140" s="30">
        <v>1</v>
      </c>
      <c r="K140" s="30"/>
      <c r="L140" s="30"/>
      <c r="M140" s="30"/>
      <c r="N140" s="30"/>
      <c r="O140" s="31"/>
      <c r="P140" s="13">
        <f t="shared" si="27"/>
        <v>17</v>
      </c>
    </row>
    <row r="141" spans="1:16" x14ac:dyDescent="0.25">
      <c r="A141" s="39" t="s">
        <v>58</v>
      </c>
      <c r="B141" s="236">
        <f t="shared" si="31"/>
        <v>35</v>
      </c>
      <c r="C141" s="234">
        <v>13</v>
      </c>
      <c r="D141" s="235">
        <v>20</v>
      </c>
      <c r="E141" s="40"/>
      <c r="F141" s="30"/>
      <c r="G141" s="30"/>
      <c r="H141" s="30"/>
      <c r="I141" s="30">
        <v>2</v>
      </c>
      <c r="J141" s="30"/>
      <c r="K141" s="30"/>
      <c r="L141" s="30"/>
      <c r="M141" s="30"/>
      <c r="N141" s="30"/>
      <c r="O141" s="31"/>
      <c r="P141" s="13">
        <f t="shared" si="27"/>
        <v>35</v>
      </c>
    </row>
    <row r="142" spans="1:16" x14ac:dyDescent="0.25">
      <c r="A142" s="39" t="s">
        <v>59</v>
      </c>
      <c r="B142" s="13">
        <f t="shared" si="31"/>
        <v>15</v>
      </c>
      <c r="C142" s="59">
        <v>13</v>
      </c>
      <c r="D142" s="230"/>
      <c r="E142" s="40"/>
      <c r="F142" s="30"/>
      <c r="G142" s="30"/>
      <c r="H142" s="30"/>
      <c r="I142" s="30">
        <v>2</v>
      </c>
      <c r="J142" s="30"/>
      <c r="K142" s="30"/>
      <c r="L142" s="30"/>
      <c r="M142" s="30"/>
      <c r="N142" s="30"/>
      <c r="O142" s="31"/>
      <c r="P142" s="13">
        <f t="shared" si="27"/>
        <v>15</v>
      </c>
    </row>
    <row r="143" spans="1:16" x14ac:dyDescent="0.25">
      <c r="A143" s="39" t="s">
        <v>60</v>
      </c>
      <c r="B143" s="236">
        <f t="shared" si="31"/>
        <v>35</v>
      </c>
      <c r="C143" s="234">
        <v>13</v>
      </c>
      <c r="D143" s="235">
        <v>20</v>
      </c>
      <c r="E143" s="40"/>
      <c r="F143" s="30"/>
      <c r="G143" s="30"/>
      <c r="H143" s="30"/>
      <c r="I143" s="30">
        <v>2</v>
      </c>
      <c r="J143" s="30"/>
      <c r="K143" s="30"/>
      <c r="L143" s="30"/>
      <c r="M143" s="30"/>
      <c r="N143" s="30"/>
      <c r="O143" s="31"/>
      <c r="P143" s="13">
        <f t="shared" si="27"/>
        <v>35</v>
      </c>
    </row>
    <row r="144" spans="1:16" x14ac:dyDescent="0.25">
      <c r="A144" s="39" t="s">
        <v>61</v>
      </c>
      <c r="B144" s="236">
        <f t="shared" si="31"/>
        <v>35</v>
      </c>
      <c r="C144" s="234">
        <v>13</v>
      </c>
      <c r="D144" s="235">
        <v>20</v>
      </c>
      <c r="E144" s="40"/>
      <c r="F144" s="30"/>
      <c r="G144" s="30"/>
      <c r="H144" s="30"/>
      <c r="I144" s="30">
        <v>2</v>
      </c>
      <c r="J144" s="30"/>
      <c r="K144" s="30"/>
      <c r="L144" s="30"/>
      <c r="M144" s="30"/>
      <c r="N144" s="30"/>
      <c r="O144" s="31"/>
      <c r="P144" s="13">
        <f t="shared" si="27"/>
        <v>35</v>
      </c>
    </row>
    <row r="145" spans="1:16" x14ac:dyDescent="0.25">
      <c r="A145" s="39" t="s">
        <v>62</v>
      </c>
      <c r="B145" s="236">
        <f t="shared" si="31"/>
        <v>30</v>
      </c>
      <c r="C145" s="234">
        <v>13</v>
      </c>
      <c r="D145" s="235">
        <v>15</v>
      </c>
      <c r="E145" s="40"/>
      <c r="F145" s="30"/>
      <c r="G145" s="30"/>
      <c r="H145" s="30"/>
      <c r="I145" s="30">
        <v>2</v>
      </c>
      <c r="J145" s="30"/>
      <c r="K145" s="30"/>
      <c r="L145" s="30"/>
      <c r="M145" s="30"/>
      <c r="N145" s="30"/>
      <c r="O145" s="31"/>
      <c r="P145" s="13">
        <f t="shared" si="27"/>
        <v>30</v>
      </c>
    </row>
    <row r="146" spans="1:16" x14ac:dyDescent="0.25">
      <c r="A146" s="39" t="s">
        <v>63</v>
      </c>
      <c r="B146" s="236">
        <f t="shared" si="31"/>
        <v>40</v>
      </c>
      <c r="C146" s="234">
        <v>13</v>
      </c>
      <c r="D146" s="235">
        <v>25</v>
      </c>
      <c r="E146" s="40"/>
      <c r="F146" s="30"/>
      <c r="G146" s="30"/>
      <c r="H146" s="30"/>
      <c r="I146" s="30">
        <v>2</v>
      </c>
      <c r="J146" s="30"/>
      <c r="K146" s="30"/>
      <c r="L146" s="30"/>
      <c r="M146" s="30"/>
      <c r="N146" s="30"/>
      <c r="O146" s="31"/>
      <c r="P146" s="13">
        <f t="shared" si="27"/>
        <v>40</v>
      </c>
    </row>
    <row r="147" spans="1:16" x14ac:dyDescent="0.25">
      <c r="A147" s="39" t="s">
        <v>64</v>
      </c>
      <c r="B147" s="13">
        <f t="shared" si="31"/>
        <v>15</v>
      </c>
      <c r="C147" s="59">
        <v>13</v>
      </c>
      <c r="D147" s="230"/>
      <c r="E147" s="40"/>
      <c r="F147" s="30"/>
      <c r="G147" s="30"/>
      <c r="H147" s="30"/>
      <c r="I147" s="30">
        <v>2</v>
      </c>
      <c r="J147" s="30"/>
      <c r="K147" s="30"/>
      <c r="L147" s="30"/>
      <c r="M147" s="30"/>
      <c r="N147" s="30"/>
      <c r="O147" s="31"/>
      <c r="P147" s="13">
        <f t="shared" si="27"/>
        <v>15</v>
      </c>
    </row>
    <row r="148" spans="1:16" x14ac:dyDescent="0.25">
      <c r="A148" s="39" t="s">
        <v>65</v>
      </c>
      <c r="B148" s="236">
        <f t="shared" si="31"/>
        <v>40</v>
      </c>
      <c r="C148" s="234">
        <v>23</v>
      </c>
      <c r="D148" s="235">
        <v>15</v>
      </c>
      <c r="E148" s="40"/>
      <c r="F148" s="30"/>
      <c r="G148" s="30"/>
      <c r="H148" s="30"/>
      <c r="I148" s="30">
        <v>2</v>
      </c>
      <c r="J148" s="30"/>
      <c r="K148" s="30"/>
      <c r="L148" s="30"/>
      <c r="M148" s="30"/>
      <c r="N148" s="30"/>
      <c r="O148" s="31"/>
      <c r="P148" s="13">
        <f t="shared" si="27"/>
        <v>40</v>
      </c>
    </row>
    <row r="149" spans="1:16" x14ac:dyDescent="0.25">
      <c r="A149" s="39" t="s">
        <v>66</v>
      </c>
      <c r="B149" s="236">
        <f t="shared" si="31"/>
        <v>40</v>
      </c>
      <c r="C149" s="234">
        <v>23</v>
      </c>
      <c r="D149" s="235">
        <v>15</v>
      </c>
      <c r="E149" s="40"/>
      <c r="F149" s="30"/>
      <c r="G149" s="30"/>
      <c r="H149" s="30"/>
      <c r="I149" s="30">
        <v>1</v>
      </c>
      <c r="J149" s="30"/>
      <c r="K149" s="30">
        <v>1</v>
      </c>
      <c r="L149" s="30"/>
      <c r="M149" s="30"/>
      <c r="N149" s="30"/>
      <c r="O149" s="31"/>
      <c r="P149" s="13">
        <f t="shared" si="27"/>
        <v>40</v>
      </c>
    </row>
    <row r="150" spans="1:16" x14ac:dyDescent="0.25">
      <c r="A150" s="39" t="s">
        <v>67</v>
      </c>
      <c r="B150" s="236">
        <f t="shared" si="31"/>
        <v>30</v>
      </c>
      <c r="C150" s="234">
        <v>13</v>
      </c>
      <c r="D150" s="235">
        <v>15</v>
      </c>
      <c r="E150" s="40"/>
      <c r="F150" s="30"/>
      <c r="G150" s="30"/>
      <c r="H150" s="30"/>
      <c r="I150" s="30">
        <v>2</v>
      </c>
      <c r="J150" s="30"/>
      <c r="K150" s="30"/>
      <c r="L150" s="30"/>
      <c r="M150" s="30"/>
      <c r="N150" s="30"/>
      <c r="O150" s="31"/>
      <c r="P150" s="13">
        <f t="shared" si="27"/>
        <v>30</v>
      </c>
    </row>
    <row r="151" spans="1:16" x14ac:dyDescent="0.25">
      <c r="A151" s="39" t="s">
        <v>171</v>
      </c>
      <c r="B151" s="13">
        <f t="shared" si="31"/>
        <v>15</v>
      </c>
      <c r="C151" s="59">
        <v>13</v>
      </c>
      <c r="D151" s="230"/>
      <c r="E151" s="40"/>
      <c r="F151" s="30"/>
      <c r="G151" s="30"/>
      <c r="H151" s="30"/>
      <c r="I151" s="30">
        <v>2</v>
      </c>
      <c r="J151" s="30"/>
      <c r="K151" s="30"/>
      <c r="L151" s="30"/>
      <c r="M151" s="30"/>
      <c r="N151" s="30"/>
      <c r="O151" s="31"/>
      <c r="P151" s="13">
        <f t="shared" si="27"/>
        <v>15</v>
      </c>
    </row>
    <row r="152" spans="1:16" x14ac:dyDescent="0.25">
      <c r="A152" s="39" t="s">
        <v>68</v>
      </c>
      <c r="B152" s="236">
        <f t="shared" si="31"/>
        <v>40</v>
      </c>
      <c r="C152" s="234">
        <v>13</v>
      </c>
      <c r="D152" s="235">
        <v>25</v>
      </c>
      <c r="E152" s="40"/>
      <c r="F152" s="30"/>
      <c r="G152" s="30"/>
      <c r="H152" s="30"/>
      <c r="I152" s="30">
        <v>1</v>
      </c>
      <c r="J152" s="30"/>
      <c r="K152" s="30">
        <v>1</v>
      </c>
      <c r="L152" s="30"/>
      <c r="M152" s="30"/>
      <c r="N152" s="30"/>
      <c r="O152" s="31"/>
      <c r="P152" s="13">
        <f t="shared" si="27"/>
        <v>40</v>
      </c>
    </row>
    <row r="153" spans="1:16" x14ac:dyDescent="0.25">
      <c r="A153" s="39" t="s">
        <v>69</v>
      </c>
      <c r="B153" s="236">
        <f t="shared" si="31"/>
        <v>38</v>
      </c>
      <c r="C153" s="234">
        <v>13</v>
      </c>
      <c r="D153" s="235">
        <v>23</v>
      </c>
      <c r="E153" s="40"/>
      <c r="F153" s="30"/>
      <c r="G153" s="30"/>
      <c r="H153" s="30"/>
      <c r="I153" s="30">
        <v>2</v>
      </c>
      <c r="J153" s="30"/>
      <c r="K153" s="30"/>
      <c r="L153" s="30"/>
      <c r="M153" s="30"/>
      <c r="N153" s="30"/>
      <c r="O153" s="31"/>
      <c r="P153" s="13">
        <f t="shared" si="27"/>
        <v>38</v>
      </c>
    </row>
    <row r="154" spans="1:16" x14ac:dyDescent="0.25">
      <c r="A154" s="39" t="s">
        <v>70</v>
      </c>
      <c r="B154" s="236">
        <f t="shared" si="31"/>
        <v>30</v>
      </c>
      <c r="C154" s="234">
        <v>13</v>
      </c>
      <c r="D154" s="235">
        <v>15</v>
      </c>
      <c r="E154" s="40"/>
      <c r="F154" s="30"/>
      <c r="G154" s="30"/>
      <c r="H154" s="30"/>
      <c r="I154" s="30">
        <v>1</v>
      </c>
      <c r="J154" s="30"/>
      <c r="K154" s="30">
        <v>1</v>
      </c>
      <c r="L154" s="30"/>
      <c r="M154" s="30"/>
      <c r="N154" s="30"/>
      <c r="O154" s="31"/>
      <c r="P154" s="13">
        <f t="shared" si="27"/>
        <v>30</v>
      </c>
    </row>
    <row r="155" spans="1:16" x14ac:dyDescent="0.25">
      <c r="A155" s="39" t="s">
        <v>71</v>
      </c>
      <c r="B155" s="13">
        <f t="shared" si="31"/>
        <v>0</v>
      </c>
      <c r="C155" s="59"/>
      <c r="D155" s="230"/>
      <c r="E155" s="40"/>
      <c r="F155" s="30"/>
      <c r="G155" s="30"/>
      <c r="H155" s="30"/>
      <c r="I155" s="30"/>
      <c r="J155" s="30"/>
      <c r="K155" s="30"/>
      <c r="L155" s="30"/>
      <c r="M155" s="30"/>
      <c r="N155" s="30"/>
      <c r="O155" s="31"/>
      <c r="P155" s="13">
        <f t="shared" si="27"/>
        <v>0</v>
      </c>
    </row>
    <row r="156" spans="1:16" x14ac:dyDescent="0.25">
      <c r="A156" s="39" t="s">
        <v>72</v>
      </c>
      <c r="B156" s="13">
        <v>0</v>
      </c>
      <c r="C156" s="59"/>
      <c r="D156" s="230"/>
      <c r="E156" s="40"/>
      <c r="F156" s="30"/>
      <c r="G156" s="30"/>
      <c r="H156" s="30"/>
      <c r="I156" s="30"/>
      <c r="J156" s="30"/>
      <c r="K156" s="30"/>
      <c r="L156" s="30"/>
      <c r="M156" s="30"/>
      <c r="N156" s="30"/>
      <c r="O156" s="31"/>
      <c r="P156" s="13">
        <f t="shared" si="27"/>
        <v>0</v>
      </c>
    </row>
    <row r="157" spans="1:16" x14ac:dyDescent="0.25">
      <c r="A157" s="39" t="s">
        <v>73</v>
      </c>
      <c r="B157" s="13">
        <v>15</v>
      </c>
      <c r="C157" s="59">
        <v>13</v>
      </c>
      <c r="D157" s="230"/>
      <c r="E157" s="40"/>
      <c r="F157" s="30"/>
      <c r="G157" s="30"/>
      <c r="H157" s="30"/>
      <c r="I157" s="30">
        <v>2</v>
      </c>
      <c r="J157" s="30"/>
      <c r="K157" s="30"/>
      <c r="L157" s="30"/>
      <c r="M157" s="30"/>
      <c r="N157" s="30"/>
      <c r="O157" s="31"/>
      <c r="P157" s="13">
        <f t="shared" si="27"/>
        <v>15</v>
      </c>
    </row>
    <row r="158" spans="1:16" x14ac:dyDescent="0.25">
      <c r="A158" s="39" t="s">
        <v>74</v>
      </c>
      <c r="B158" s="13">
        <v>15</v>
      </c>
      <c r="C158" s="59">
        <v>13</v>
      </c>
      <c r="D158" s="230"/>
      <c r="E158" s="40"/>
      <c r="F158" s="30"/>
      <c r="G158" s="30"/>
      <c r="H158" s="30"/>
      <c r="I158" s="30">
        <v>2</v>
      </c>
      <c r="J158" s="30"/>
      <c r="K158" s="30"/>
      <c r="L158" s="30"/>
      <c r="M158" s="30"/>
      <c r="N158" s="30"/>
      <c r="O158" s="31"/>
      <c r="P158" s="13">
        <f t="shared" si="27"/>
        <v>15</v>
      </c>
    </row>
    <row r="159" spans="1:16" x14ac:dyDescent="0.25">
      <c r="A159" s="39" t="s">
        <v>75</v>
      </c>
      <c r="B159" s="13">
        <f t="shared" si="31"/>
        <v>15</v>
      </c>
      <c r="C159" s="59">
        <v>13</v>
      </c>
      <c r="D159" s="230"/>
      <c r="E159" s="40"/>
      <c r="F159" s="30"/>
      <c r="G159" s="30"/>
      <c r="H159" s="30"/>
      <c r="I159" s="30">
        <v>2</v>
      </c>
      <c r="J159" s="30"/>
      <c r="K159" s="30"/>
      <c r="L159" s="30"/>
      <c r="M159" s="30"/>
      <c r="N159" s="30"/>
      <c r="O159" s="31"/>
      <c r="P159" s="13">
        <f t="shared" si="27"/>
        <v>15</v>
      </c>
    </row>
    <row r="160" spans="1:16" x14ac:dyDescent="0.25">
      <c r="A160" s="39" t="s">
        <v>76</v>
      </c>
      <c r="B160" s="13">
        <v>15</v>
      </c>
      <c r="C160" s="59">
        <v>13</v>
      </c>
      <c r="D160" s="230"/>
      <c r="E160" s="40"/>
      <c r="F160" s="30"/>
      <c r="G160" s="30"/>
      <c r="H160" s="30"/>
      <c r="I160" s="30">
        <v>2</v>
      </c>
      <c r="J160" s="30"/>
      <c r="K160" s="30"/>
      <c r="L160" s="30"/>
      <c r="M160" s="30"/>
      <c r="N160" s="30"/>
      <c r="O160" s="31"/>
      <c r="P160" s="13">
        <f t="shared" si="27"/>
        <v>15</v>
      </c>
    </row>
    <row r="161" spans="1:16" x14ac:dyDescent="0.25">
      <c r="A161" s="39" t="s">
        <v>77</v>
      </c>
      <c r="B161" s="13">
        <v>15</v>
      </c>
      <c r="C161" s="59">
        <v>13</v>
      </c>
      <c r="D161" s="230"/>
      <c r="E161" s="40"/>
      <c r="F161" s="30"/>
      <c r="G161" s="30"/>
      <c r="H161" s="30"/>
      <c r="I161" s="30">
        <v>2</v>
      </c>
      <c r="J161" s="30"/>
      <c r="K161" s="30"/>
      <c r="L161" s="30"/>
      <c r="M161" s="30"/>
      <c r="N161" s="30"/>
      <c r="O161" s="31"/>
      <c r="P161" s="13">
        <f t="shared" si="27"/>
        <v>15</v>
      </c>
    </row>
    <row r="162" spans="1:16" ht="15.75" customHeight="1" x14ac:dyDescent="0.25">
      <c r="A162" s="45" t="s">
        <v>78</v>
      </c>
      <c r="B162" s="13">
        <f t="shared" si="31"/>
        <v>15</v>
      </c>
      <c r="C162" s="59">
        <v>13</v>
      </c>
      <c r="D162" s="230"/>
      <c r="E162" s="40"/>
      <c r="F162" s="30"/>
      <c r="G162" s="30"/>
      <c r="H162" s="30"/>
      <c r="I162" s="30">
        <v>2</v>
      </c>
      <c r="J162" s="30"/>
      <c r="K162" s="30"/>
      <c r="L162" s="30"/>
      <c r="M162" s="30"/>
      <c r="N162" s="30"/>
      <c r="O162" s="31"/>
      <c r="P162" s="13">
        <f t="shared" si="27"/>
        <v>15</v>
      </c>
    </row>
    <row r="163" spans="1:16" x14ac:dyDescent="0.25">
      <c r="A163" s="45" t="s">
        <v>79</v>
      </c>
      <c r="B163" s="13">
        <v>15</v>
      </c>
      <c r="C163" s="59">
        <v>13</v>
      </c>
      <c r="D163" s="230"/>
      <c r="E163" s="40"/>
      <c r="F163" s="30"/>
      <c r="G163" s="30"/>
      <c r="H163" s="30"/>
      <c r="I163" s="30">
        <v>2</v>
      </c>
      <c r="J163" s="30"/>
      <c r="K163" s="30"/>
      <c r="L163" s="30"/>
      <c r="M163" s="30"/>
      <c r="N163" s="30"/>
      <c r="O163" s="31"/>
      <c r="P163" s="13">
        <f t="shared" si="27"/>
        <v>15</v>
      </c>
    </row>
    <row r="164" spans="1:16" x14ac:dyDescent="0.25">
      <c r="A164" s="45" t="s">
        <v>80</v>
      </c>
      <c r="B164" s="13">
        <v>15</v>
      </c>
      <c r="C164" s="59">
        <v>14</v>
      </c>
      <c r="D164" s="230"/>
      <c r="E164" s="40"/>
      <c r="F164" s="30"/>
      <c r="G164" s="30"/>
      <c r="H164" s="30"/>
      <c r="I164" s="30">
        <v>1</v>
      </c>
      <c r="J164" s="30"/>
      <c r="K164" s="30"/>
      <c r="L164" s="30"/>
      <c r="M164" s="30"/>
      <c r="N164" s="30"/>
      <c r="O164" s="31"/>
      <c r="P164" s="13">
        <f t="shared" si="27"/>
        <v>15</v>
      </c>
    </row>
    <row r="165" spans="1:16" ht="15.75" thickBot="1" x14ac:dyDescent="0.3">
      <c r="A165" s="46" t="s">
        <v>81</v>
      </c>
      <c r="B165" s="16">
        <v>15</v>
      </c>
      <c r="C165" s="60">
        <v>13</v>
      </c>
      <c r="D165" s="232"/>
      <c r="E165" s="43"/>
      <c r="F165" s="32"/>
      <c r="G165" s="32"/>
      <c r="H165" s="32"/>
      <c r="I165" s="32">
        <v>2</v>
      </c>
      <c r="J165" s="32"/>
      <c r="K165" s="32"/>
      <c r="L165" s="32"/>
      <c r="M165" s="32"/>
      <c r="N165" s="32"/>
      <c r="O165" s="33"/>
      <c r="P165" s="16">
        <f t="shared" si="27"/>
        <v>15</v>
      </c>
    </row>
    <row r="166" spans="1:16" ht="15.75" thickBot="1" x14ac:dyDescent="0.3">
      <c r="A166" s="189" t="s">
        <v>82</v>
      </c>
      <c r="B166" s="66">
        <f t="shared" si="31"/>
        <v>3</v>
      </c>
      <c r="C166" s="63">
        <f t="shared" ref="C166:O166" si="32">C167+C168+C169+C170+C171+C172</f>
        <v>3</v>
      </c>
      <c r="D166" s="63"/>
      <c r="E166" s="63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4">
        <f t="shared" si="32"/>
        <v>0</v>
      </c>
      <c r="O166" s="65">
        <f t="shared" si="32"/>
        <v>0</v>
      </c>
      <c r="P166" s="66">
        <f>SUM(C166:O166)</f>
        <v>3</v>
      </c>
    </row>
    <row r="167" spans="1:16" x14ac:dyDescent="0.25">
      <c r="A167" s="38" t="s">
        <v>83</v>
      </c>
      <c r="B167" s="8">
        <f t="shared" si="31"/>
        <v>2</v>
      </c>
      <c r="C167" s="58">
        <v>2</v>
      </c>
      <c r="D167" s="229"/>
      <c r="E167" s="35"/>
      <c r="F167" s="28"/>
      <c r="G167" s="28"/>
      <c r="H167" s="28"/>
      <c r="I167" s="28"/>
      <c r="J167" s="28"/>
      <c r="K167" s="28"/>
      <c r="L167" s="28"/>
      <c r="M167" s="28"/>
      <c r="N167" s="28"/>
      <c r="O167" s="29"/>
      <c r="P167" s="8">
        <f>SUM(C167:O167)</f>
        <v>2</v>
      </c>
    </row>
    <row r="168" spans="1:16" x14ac:dyDescent="0.25">
      <c r="A168" s="39" t="s">
        <v>84</v>
      </c>
      <c r="B168" s="13">
        <f t="shared" si="31"/>
        <v>0</v>
      </c>
      <c r="C168" s="59"/>
      <c r="D168" s="230"/>
      <c r="E168" s="40"/>
      <c r="F168" s="30"/>
      <c r="G168" s="30"/>
      <c r="H168" s="30"/>
      <c r="I168" s="30"/>
      <c r="J168" s="30"/>
      <c r="K168" s="30"/>
      <c r="L168" s="30"/>
      <c r="M168" s="30"/>
      <c r="N168" s="30"/>
      <c r="O168" s="31"/>
      <c r="P168" s="13">
        <f t="shared" ref="P168:P176" si="33">SUM(C168:O168)</f>
        <v>0</v>
      </c>
    </row>
    <row r="169" spans="1:16" x14ac:dyDescent="0.25">
      <c r="A169" s="39" t="s">
        <v>85</v>
      </c>
      <c r="B169" s="13">
        <f t="shared" si="31"/>
        <v>0</v>
      </c>
      <c r="C169" s="59"/>
      <c r="D169" s="230"/>
      <c r="E169" s="40"/>
      <c r="F169" s="30"/>
      <c r="G169" s="30"/>
      <c r="H169" s="30"/>
      <c r="I169" s="30"/>
      <c r="J169" s="30"/>
      <c r="K169" s="30"/>
      <c r="L169" s="30"/>
      <c r="M169" s="30"/>
      <c r="N169" s="30"/>
      <c r="O169" s="31"/>
      <c r="P169" s="13">
        <f t="shared" si="33"/>
        <v>0</v>
      </c>
    </row>
    <row r="170" spans="1:16" x14ac:dyDescent="0.25">
      <c r="A170" s="39" t="s">
        <v>103</v>
      </c>
      <c r="B170" s="13">
        <f t="shared" si="31"/>
        <v>0</v>
      </c>
      <c r="C170" s="59"/>
      <c r="D170" s="230"/>
      <c r="E170" s="40"/>
      <c r="F170" s="30"/>
      <c r="G170" s="30"/>
      <c r="H170" s="30"/>
      <c r="I170" s="30"/>
      <c r="J170" s="30"/>
      <c r="K170" s="30"/>
      <c r="L170" s="30"/>
      <c r="M170" s="30"/>
      <c r="N170" s="30"/>
      <c r="O170" s="31"/>
      <c r="P170" s="13">
        <f t="shared" si="33"/>
        <v>0</v>
      </c>
    </row>
    <row r="171" spans="1:16" x14ac:dyDescent="0.25">
      <c r="A171" s="39" t="s">
        <v>86</v>
      </c>
      <c r="B171" s="13">
        <f t="shared" si="31"/>
        <v>0</v>
      </c>
      <c r="C171" s="59"/>
      <c r="D171" s="230"/>
      <c r="E171" s="40"/>
      <c r="F171" s="30"/>
      <c r="G171" s="30"/>
      <c r="H171" s="30"/>
      <c r="I171" s="30"/>
      <c r="J171" s="30"/>
      <c r="K171" s="30"/>
      <c r="L171" s="30"/>
      <c r="M171" s="30"/>
      <c r="N171" s="30"/>
      <c r="O171" s="31"/>
      <c r="P171" s="13">
        <f t="shared" si="33"/>
        <v>0</v>
      </c>
    </row>
    <row r="172" spans="1:16" ht="15.75" thickBot="1" x14ac:dyDescent="0.3">
      <c r="A172" s="42" t="s">
        <v>104</v>
      </c>
      <c r="B172" s="16">
        <f>SUM(C172:O172)</f>
        <v>1</v>
      </c>
      <c r="C172" s="60">
        <v>1</v>
      </c>
      <c r="D172" s="232"/>
      <c r="E172" s="43"/>
      <c r="F172" s="32"/>
      <c r="G172" s="32"/>
      <c r="H172" s="32"/>
      <c r="I172" s="32"/>
      <c r="J172" s="32"/>
      <c r="K172" s="32"/>
      <c r="L172" s="32"/>
      <c r="M172" s="32"/>
      <c r="N172" s="32"/>
      <c r="O172" s="33"/>
      <c r="P172" s="16">
        <f t="shared" si="33"/>
        <v>1</v>
      </c>
    </row>
    <row r="173" spans="1:16" x14ac:dyDescent="0.25">
      <c r="A173" s="47" t="s">
        <v>165</v>
      </c>
      <c r="B173" s="66">
        <f>SUM(C173:O173)</f>
        <v>60</v>
      </c>
      <c r="C173" s="77">
        <v>40</v>
      </c>
      <c r="D173" s="63"/>
      <c r="E173" s="63"/>
      <c r="F173" s="64">
        <v>10</v>
      </c>
      <c r="G173" s="64"/>
      <c r="H173" s="64"/>
      <c r="I173" s="64">
        <v>10</v>
      </c>
      <c r="J173" s="64"/>
      <c r="K173" s="64"/>
      <c r="L173" s="64"/>
      <c r="M173" s="64"/>
      <c r="N173" s="64"/>
      <c r="O173" s="65"/>
      <c r="P173" s="66">
        <f t="shared" si="33"/>
        <v>60</v>
      </c>
    </row>
    <row r="174" spans="1:16" ht="15.75" thickBot="1" x14ac:dyDescent="0.3">
      <c r="A174" s="48" t="s">
        <v>87</v>
      </c>
      <c r="B174" s="240">
        <f>SUM(C174:O174)</f>
        <v>15</v>
      </c>
      <c r="C174" s="241">
        <v>9</v>
      </c>
      <c r="D174" s="242"/>
      <c r="E174" s="242"/>
      <c r="F174" s="243">
        <v>4</v>
      </c>
      <c r="G174" s="243"/>
      <c r="H174" s="243"/>
      <c r="I174" s="243">
        <v>2</v>
      </c>
      <c r="J174" s="73"/>
      <c r="K174" s="73"/>
      <c r="L174" s="73"/>
      <c r="M174" s="73"/>
      <c r="N174" s="73"/>
      <c r="O174" s="74"/>
      <c r="P174" s="71">
        <f t="shared" si="33"/>
        <v>15</v>
      </c>
    </row>
    <row r="175" spans="1:16" ht="15.75" thickBot="1" x14ac:dyDescent="0.3">
      <c r="A175" s="36" t="s">
        <v>88</v>
      </c>
      <c r="B175" s="66">
        <f>SUM(C175:O175)</f>
        <v>54</v>
      </c>
      <c r="C175" s="77">
        <v>51</v>
      </c>
      <c r="D175" s="63"/>
      <c r="E175" s="63"/>
      <c r="F175" s="64"/>
      <c r="G175" s="64"/>
      <c r="H175" s="64"/>
      <c r="I175" s="64"/>
      <c r="J175" s="64"/>
      <c r="K175" s="64"/>
      <c r="L175" s="64">
        <v>3</v>
      </c>
      <c r="M175" s="64"/>
      <c r="N175" s="64"/>
      <c r="O175" s="65"/>
      <c r="P175" s="66">
        <f t="shared" si="33"/>
        <v>54</v>
      </c>
    </row>
    <row r="176" spans="1:16" ht="15.75" thickBot="1" x14ac:dyDescent="0.3">
      <c r="A176" s="49" t="s">
        <v>89</v>
      </c>
      <c r="B176" s="79">
        <f>SUM(C176:O176)</f>
        <v>61</v>
      </c>
      <c r="C176" s="79">
        <v>4</v>
      </c>
      <c r="D176" s="97"/>
      <c r="E176" s="80"/>
      <c r="F176" s="81"/>
      <c r="G176" s="81"/>
      <c r="H176" s="81"/>
      <c r="I176" s="81"/>
      <c r="J176" s="81"/>
      <c r="K176" s="85">
        <v>57</v>
      </c>
      <c r="L176" s="81"/>
      <c r="M176" s="81"/>
      <c r="N176" s="81"/>
      <c r="O176" s="82"/>
      <c r="P176" s="62">
        <f t="shared" si="33"/>
        <v>61</v>
      </c>
    </row>
  </sheetData>
  <mergeCells count="4">
    <mergeCell ref="A1:P1"/>
    <mergeCell ref="A2:A3"/>
    <mergeCell ref="B2:B3"/>
    <mergeCell ref="C2:P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B34" sqref="B34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4068</v>
      </c>
      <c r="C4" s="11">
        <f t="shared" ref="C4:N4" si="1">C5+C6</f>
        <v>3501</v>
      </c>
      <c r="D4" s="11">
        <f t="shared" si="1"/>
        <v>57</v>
      </c>
      <c r="E4" s="10">
        <f t="shared" si="1"/>
        <v>59</v>
      </c>
      <c r="F4" s="10">
        <f t="shared" si="1"/>
        <v>0</v>
      </c>
      <c r="G4" s="10">
        <f t="shared" si="1"/>
        <v>0</v>
      </c>
      <c r="H4" s="10">
        <f t="shared" si="1"/>
        <v>311</v>
      </c>
      <c r="I4" s="10">
        <f t="shared" si="1"/>
        <v>3</v>
      </c>
      <c r="J4" s="10">
        <f t="shared" si="1"/>
        <v>122</v>
      </c>
      <c r="K4" s="10">
        <f t="shared" si="1"/>
        <v>5</v>
      </c>
      <c r="L4" s="10">
        <f t="shared" si="1"/>
        <v>1</v>
      </c>
      <c r="M4" s="10">
        <f t="shared" si="1"/>
        <v>2</v>
      </c>
      <c r="N4" s="12">
        <f t="shared" si="1"/>
        <v>7</v>
      </c>
      <c r="O4" s="8">
        <f t="shared" ref="O4:O39" si="2">SUM(C4:N4)</f>
        <v>4068</v>
      </c>
    </row>
    <row r="5" spans="1:15" ht="15" customHeight="1" x14ac:dyDescent="0.25">
      <c r="A5" s="194" t="s">
        <v>2</v>
      </c>
      <c r="B5" s="13">
        <f t="shared" si="0"/>
        <v>3053</v>
      </c>
      <c r="C5" s="15">
        <f t="shared" ref="C5:N5" si="3">C8+C41+C56+C66+C78+C99+C101+C132+C166+C173+C175+C176</f>
        <v>2644</v>
      </c>
      <c r="D5" s="15">
        <f t="shared" si="3"/>
        <v>55</v>
      </c>
      <c r="E5" s="15">
        <f t="shared" si="3"/>
        <v>54</v>
      </c>
      <c r="F5" s="15">
        <f t="shared" si="3"/>
        <v>0</v>
      </c>
      <c r="G5" s="15">
        <f t="shared" si="3"/>
        <v>0</v>
      </c>
      <c r="H5" s="15">
        <f t="shared" si="3"/>
        <v>160</v>
      </c>
      <c r="I5" s="15">
        <f t="shared" si="3"/>
        <v>3</v>
      </c>
      <c r="J5" s="15">
        <f t="shared" si="3"/>
        <v>122</v>
      </c>
      <c r="K5" s="15">
        <f t="shared" si="3"/>
        <v>5</v>
      </c>
      <c r="L5" s="15">
        <f t="shared" si="3"/>
        <v>1</v>
      </c>
      <c r="M5" s="15">
        <f t="shared" si="3"/>
        <v>2</v>
      </c>
      <c r="N5" s="15">
        <f t="shared" si="3"/>
        <v>7</v>
      </c>
      <c r="O5" s="13">
        <f t="shared" si="2"/>
        <v>3053</v>
      </c>
    </row>
    <row r="6" spans="1:15" ht="15.75" customHeight="1" thickBot="1" x14ac:dyDescent="0.3">
      <c r="A6" s="195" t="s">
        <v>3</v>
      </c>
      <c r="B6" s="16">
        <f t="shared" si="0"/>
        <v>1015</v>
      </c>
      <c r="C6" s="18">
        <f t="shared" ref="C6:N6" si="4">C9+C57+C67+C79+C102+C133+C174</f>
        <v>857</v>
      </c>
      <c r="D6" s="18">
        <f t="shared" si="4"/>
        <v>2</v>
      </c>
      <c r="E6" s="18">
        <f t="shared" si="4"/>
        <v>5</v>
      </c>
      <c r="F6" s="18">
        <f t="shared" si="4"/>
        <v>0</v>
      </c>
      <c r="G6" s="18">
        <f t="shared" si="4"/>
        <v>0</v>
      </c>
      <c r="H6" s="18">
        <f t="shared" si="4"/>
        <v>151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1015</v>
      </c>
    </row>
    <row r="7" spans="1:15" ht="15" customHeight="1" x14ac:dyDescent="0.25">
      <c r="A7" s="190" t="s">
        <v>4</v>
      </c>
      <c r="B7" s="19">
        <f t="shared" si="0"/>
        <v>412</v>
      </c>
      <c r="C7" s="21">
        <f t="shared" ref="C7:N7" si="5">C8+C9</f>
        <v>335</v>
      </c>
      <c r="D7" s="21">
        <f t="shared" si="5"/>
        <v>24</v>
      </c>
      <c r="E7" s="20">
        <f t="shared" si="5"/>
        <v>12</v>
      </c>
      <c r="F7" s="20">
        <f t="shared" si="5"/>
        <v>0</v>
      </c>
      <c r="G7" s="20">
        <f t="shared" si="5"/>
        <v>0</v>
      </c>
      <c r="H7" s="20">
        <f t="shared" si="5"/>
        <v>29</v>
      </c>
      <c r="I7" s="20">
        <f t="shared" si="5"/>
        <v>1</v>
      </c>
      <c r="J7" s="20">
        <f t="shared" si="5"/>
        <v>10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1</v>
      </c>
      <c r="O7" s="19">
        <f t="shared" si="2"/>
        <v>412</v>
      </c>
    </row>
    <row r="8" spans="1:15" ht="15" customHeight="1" x14ac:dyDescent="0.25">
      <c r="A8" s="191" t="s">
        <v>166</v>
      </c>
      <c r="B8" s="23">
        <f t="shared" si="0"/>
        <v>388</v>
      </c>
      <c r="C8" s="25">
        <f t="shared" ref="C8:N8" si="6">C10+C11+C12+C13+C14+C15+C16+C17+C18+C19+C20+C21+C22+C23+C24+C25+C26+C27+C28+C29+C30</f>
        <v>314</v>
      </c>
      <c r="D8" s="25">
        <f t="shared" si="6"/>
        <v>24</v>
      </c>
      <c r="E8" s="24">
        <f t="shared" si="6"/>
        <v>12</v>
      </c>
      <c r="F8" s="24">
        <f t="shared" si="6"/>
        <v>0</v>
      </c>
      <c r="G8" s="24">
        <f t="shared" si="6"/>
        <v>0</v>
      </c>
      <c r="H8" s="24">
        <f t="shared" si="6"/>
        <v>26</v>
      </c>
      <c r="I8" s="24">
        <f t="shared" si="6"/>
        <v>1</v>
      </c>
      <c r="J8" s="24">
        <f t="shared" si="6"/>
        <v>10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1</v>
      </c>
      <c r="O8" s="23">
        <f t="shared" si="2"/>
        <v>388</v>
      </c>
    </row>
    <row r="9" spans="1:15" ht="15.75" customHeight="1" thickBot="1" x14ac:dyDescent="0.3">
      <c r="A9" s="192" t="s">
        <v>167</v>
      </c>
      <c r="B9" s="27">
        <f t="shared" si="0"/>
        <v>24</v>
      </c>
      <c r="C9" s="44">
        <f>C31+C32+C33+C34+C35+C36+C37+C38+C39+C40</f>
        <v>21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3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24</v>
      </c>
    </row>
    <row r="10" spans="1:15" x14ac:dyDescent="0.25">
      <c r="A10" s="38" t="s">
        <v>113</v>
      </c>
      <c r="B10" s="8">
        <f t="shared" si="0"/>
        <v>7</v>
      </c>
      <c r="C10" s="58">
        <v>6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7</v>
      </c>
    </row>
    <row r="11" spans="1:15" x14ac:dyDescent="0.25">
      <c r="A11" s="39" t="s">
        <v>112</v>
      </c>
      <c r="B11" s="13">
        <f t="shared" si="0"/>
        <v>4</v>
      </c>
      <c r="C11" s="59">
        <v>3</v>
      </c>
      <c r="D11" s="40"/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4</v>
      </c>
    </row>
    <row r="12" spans="1:15" x14ac:dyDescent="0.25">
      <c r="A12" s="39" t="s">
        <v>114</v>
      </c>
      <c r="B12" s="13">
        <f t="shared" si="0"/>
        <v>3</v>
      </c>
      <c r="C12" s="59">
        <v>2</v>
      </c>
      <c r="D12" s="40">
        <v>1</v>
      </c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13">
        <f t="shared" si="2"/>
        <v>3</v>
      </c>
    </row>
    <row r="13" spans="1:15" x14ac:dyDescent="0.25">
      <c r="A13" s="39" t="s">
        <v>115</v>
      </c>
      <c r="B13" s="13">
        <f t="shared" si="0"/>
        <v>40</v>
      </c>
      <c r="C13" s="59">
        <v>32</v>
      </c>
      <c r="D13" s="40">
        <v>3</v>
      </c>
      <c r="E13" s="30">
        <v>2</v>
      </c>
      <c r="F13" s="30"/>
      <c r="G13" s="30"/>
      <c r="H13" s="30">
        <v>2</v>
      </c>
      <c r="I13" s="30"/>
      <c r="J13" s="30">
        <v>1</v>
      </c>
      <c r="K13" s="30"/>
      <c r="L13" s="30"/>
      <c r="M13" s="30"/>
      <c r="N13" s="31"/>
      <c r="O13" s="13">
        <f t="shared" si="2"/>
        <v>40</v>
      </c>
    </row>
    <row r="14" spans="1:15" x14ac:dyDescent="0.25">
      <c r="A14" s="39" t="s">
        <v>116</v>
      </c>
      <c r="B14" s="13">
        <f t="shared" si="0"/>
        <v>50</v>
      </c>
      <c r="C14" s="59">
        <v>43</v>
      </c>
      <c r="D14" s="40">
        <v>3</v>
      </c>
      <c r="E14" s="30">
        <v>1</v>
      </c>
      <c r="F14" s="30"/>
      <c r="G14" s="30"/>
      <c r="H14" s="30">
        <v>2</v>
      </c>
      <c r="I14" s="30"/>
      <c r="J14" s="30">
        <v>1</v>
      </c>
      <c r="K14" s="30"/>
      <c r="L14" s="30"/>
      <c r="M14" s="30"/>
      <c r="N14" s="31"/>
      <c r="O14" s="13">
        <f t="shared" si="2"/>
        <v>50</v>
      </c>
    </row>
    <row r="15" spans="1:15" x14ac:dyDescent="0.25">
      <c r="A15" s="39" t="s">
        <v>5</v>
      </c>
      <c r="B15" s="13">
        <f t="shared" si="0"/>
        <v>20</v>
      </c>
      <c r="C15" s="59">
        <v>16</v>
      </c>
      <c r="D15" s="40"/>
      <c r="E15" s="30">
        <v>2</v>
      </c>
      <c r="F15" s="30"/>
      <c r="G15" s="30"/>
      <c r="H15" s="30">
        <v>1</v>
      </c>
      <c r="I15" s="30"/>
      <c r="J15" s="30">
        <v>1</v>
      </c>
      <c r="K15" s="30"/>
      <c r="L15" s="30"/>
      <c r="M15" s="30"/>
      <c r="N15" s="31"/>
      <c r="O15" s="13">
        <f t="shared" si="2"/>
        <v>20</v>
      </c>
    </row>
    <row r="16" spans="1:15" x14ac:dyDescent="0.25">
      <c r="A16" s="39" t="s">
        <v>117</v>
      </c>
      <c r="B16" s="13">
        <f t="shared" si="0"/>
        <v>10</v>
      </c>
      <c r="C16" s="59">
        <v>7</v>
      </c>
      <c r="D16" s="40">
        <v>2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10</v>
      </c>
    </row>
    <row r="17" spans="1:15" x14ac:dyDescent="0.25">
      <c r="A17" s="39" t="s">
        <v>118</v>
      </c>
      <c r="B17" s="13">
        <f t="shared" si="0"/>
        <v>7</v>
      </c>
      <c r="C17" s="59">
        <v>4</v>
      </c>
      <c r="D17" s="40">
        <v>2</v>
      </c>
      <c r="E17" s="30"/>
      <c r="F17" s="30"/>
      <c r="G17" s="30"/>
      <c r="H17" s="30"/>
      <c r="I17" s="30"/>
      <c r="J17" s="30">
        <v>1</v>
      </c>
      <c r="K17" s="30"/>
      <c r="L17" s="30"/>
      <c r="M17" s="30"/>
      <c r="N17" s="31"/>
      <c r="O17" s="13">
        <f t="shared" si="2"/>
        <v>7</v>
      </c>
    </row>
    <row r="18" spans="1:15" x14ac:dyDescent="0.25">
      <c r="A18" s="39" t="s">
        <v>119</v>
      </c>
      <c r="B18" s="13">
        <f t="shared" si="0"/>
        <v>60</v>
      </c>
      <c r="C18" s="59">
        <v>53</v>
      </c>
      <c r="D18" s="40">
        <v>1</v>
      </c>
      <c r="E18" s="30">
        <v>2</v>
      </c>
      <c r="F18" s="30"/>
      <c r="G18" s="30"/>
      <c r="H18" s="30">
        <v>3</v>
      </c>
      <c r="I18" s="30"/>
      <c r="J18" s="30">
        <v>1</v>
      </c>
      <c r="K18" s="30"/>
      <c r="L18" s="30"/>
      <c r="M18" s="30"/>
      <c r="N18" s="31"/>
      <c r="O18" s="13">
        <f t="shared" si="2"/>
        <v>60</v>
      </c>
    </row>
    <row r="19" spans="1:15" x14ac:dyDescent="0.25">
      <c r="A19" s="39" t="s">
        <v>120</v>
      </c>
      <c r="B19" s="13">
        <f t="shared" si="0"/>
        <v>35</v>
      </c>
      <c r="C19" s="59">
        <v>27</v>
      </c>
      <c r="D19" s="40">
        <v>2</v>
      </c>
      <c r="E19" s="30">
        <v>2</v>
      </c>
      <c r="F19" s="30"/>
      <c r="G19" s="30"/>
      <c r="H19" s="30">
        <v>2</v>
      </c>
      <c r="I19" s="30">
        <v>1</v>
      </c>
      <c r="J19" s="30">
        <v>1</v>
      </c>
      <c r="K19" s="30"/>
      <c r="L19" s="30"/>
      <c r="M19" s="30"/>
      <c r="N19" s="31"/>
      <c r="O19" s="13">
        <f t="shared" si="2"/>
        <v>35</v>
      </c>
    </row>
    <row r="20" spans="1:15" x14ac:dyDescent="0.25">
      <c r="A20" s="39" t="s">
        <v>6</v>
      </c>
      <c r="B20" s="13">
        <f t="shared" si="0"/>
        <v>30</v>
      </c>
      <c r="C20" s="59">
        <v>27</v>
      </c>
      <c r="D20" s="40">
        <v>1</v>
      </c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>
        <v>1</v>
      </c>
      <c r="O20" s="13">
        <f t="shared" si="2"/>
        <v>30</v>
      </c>
    </row>
    <row r="21" spans="1:15" x14ac:dyDescent="0.25">
      <c r="A21" s="39" t="s">
        <v>121</v>
      </c>
      <c r="B21" s="13">
        <f t="shared" si="0"/>
        <v>15</v>
      </c>
      <c r="C21" s="59">
        <v>11</v>
      </c>
      <c r="D21" s="40">
        <v>3</v>
      </c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15</v>
      </c>
    </row>
    <row r="22" spans="1:15" x14ac:dyDescent="0.25">
      <c r="A22" s="39" t="s">
        <v>122</v>
      </c>
      <c r="B22" s="13">
        <f t="shared" si="0"/>
        <v>50</v>
      </c>
      <c r="C22" s="59">
        <v>42</v>
      </c>
      <c r="D22" s="40">
        <v>2</v>
      </c>
      <c r="E22" s="30">
        <v>3</v>
      </c>
      <c r="F22" s="30"/>
      <c r="G22" s="30"/>
      <c r="H22" s="30">
        <v>3</v>
      </c>
      <c r="I22" s="30"/>
      <c r="J22" s="30"/>
      <c r="K22" s="30"/>
      <c r="L22" s="30"/>
      <c r="M22" s="30"/>
      <c r="N22" s="31"/>
      <c r="O22" s="13">
        <f t="shared" si="2"/>
        <v>50</v>
      </c>
    </row>
    <row r="23" spans="1:15" x14ac:dyDescent="0.25">
      <c r="A23" s="39" t="s">
        <v>7</v>
      </c>
      <c r="B23" s="13">
        <f t="shared" si="0"/>
        <v>5</v>
      </c>
      <c r="C23" s="59">
        <v>4</v>
      </c>
      <c r="D23" s="40"/>
      <c r="E23" s="30"/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5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4</v>
      </c>
      <c r="C25" s="59">
        <v>3</v>
      </c>
      <c r="D25" s="40"/>
      <c r="E25" s="30"/>
      <c r="F25" s="30"/>
      <c r="G25" s="30"/>
      <c r="H25" s="30">
        <v>1</v>
      </c>
      <c r="I25" s="30"/>
      <c r="J25" s="30"/>
      <c r="K25" s="30"/>
      <c r="L25" s="30"/>
      <c r="M25" s="30"/>
      <c r="N25" s="31"/>
      <c r="O25" s="13">
        <f t="shared" si="2"/>
        <v>4</v>
      </c>
    </row>
    <row r="26" spans="1:15" x14ac:dyDescent="0.25">
      <c r="A26" s="39" t="s">
        <v>9</v>
      </c>
      <c r="B26" s="13">
        <f t="shared" si="0"/>
        <v>25</v>
      </c>
      <c r="C26" s="59">
        <v>19</v>
      </c>
      <c r="D26" s="40">
        <v>2</v>
      </c>
      <c r="E26" s="30"/>
      <c r="F26" s="30"/>
      <c r="G26" s="30"/>
      <c r="H26" s="30">
        <v>2</v>
      </c>
      <c r="I26" s="30"/>
      <c r="J26" s="30">
        <v>2</v>
      </c>
      <c r="K26" s="30"/>
      <c r="L26" s="30"/>
      <c r="M26" s="30"/>
      <c r="N26" s="31"/>
      <c r="O26" s="13">
        <f t="shared" si="2"/>
        <v>25</v>
      </c>
    </row>
    <row r="27" spans="1:15" x14ac:dyDescent="0.25">
      <c r="A27" s="39" t="s">
        <v>395</v>
      </c>
      <c r="B27" s="13">
        <f t="shared" si="0"/>
        <v>3</v>
      </c>
      <c r="C27" s="59">
        <v>2</v>
      </c>
      <c r="D27" s="40"/>
      <c r="E27" s="30"/>
      <c r="F27" s="30"/>
      <c r="G27" s="30"/>
      <c r="H27" s="30">
        <v>1</v>
      </c>
      <c r="I27" s="30"/>
      <c r="J27" s="30"/>
      <c r="K27" s="30"/>
      <c r="L27" s="30"/>
      <c r="M27" s="30"/>
      <c r="N27" s="31"/>
      <c r="O27" s="13">
        <f t="shared" si="2"/>
        <v>3</v>
      </c>
    </row>
    <row r="28" spans="1:15" x14ac:dyDescent="0.25">
      <c r="A28" s="39" t="s">
        <v>10</v>
      </c>
      <c r="B28" s="13">
        <f t="shared" si="0"/>
        <v>3</v>
      </c>
      <c r="C28" s="59">
        <v>1</v>
      </c>
      <c r="D28" s="40">
        <v>1</v>
      </c>
      <c r="E28" s="30"/>
      <c r="F28" s="30"/>
      <c r="G28" s="30"/>
      <c r="H28" s="30"/>
      <c r="I28" s="30"/>
      <c r="J28" s="30">
        <v>1</v>
      </c>
      <c r="K28" s="30"/>
      <c r="L28" s="30"/>
      <c r="M28" s="30"/>
      <c r="N28" s="31"/>
      <c r="O28" s="13">
        <f t="shared" si="2"/>
        <v>3</v>
      </c>
    </row>
    <row r="29" spans="1:15" x14ac:dyDescent="0.25">
      <c r="A29" s="39" t="s">
        <v>11</v>
      </c>
      <c r="B29" s="13">
        <f t="shared" si="0"/>
        <v>15</v>
      </c>
      <c r="C29" s="59">
        <v>11</v>
      </c>
      <c r="D29" s="40">
        <v>1</v>
      </c>
      <c r="E29" s="30"/>
      <c r="F29" s="30"/>
      <c r="G29" s="30"/>
      <c r="H29" s="30">
        <v>3</v>
      </c>
      <c r="I29" s="30"/>
      <c r="J29" s="30"/>
      <c r="K29" s="30"/>
      <c r="L29" s="30"/>
      <c r="M29" s="30"/>
      <c r="N29" s="31"/>
      <c r="O29" s="13">
        <f t="shared" si="2"/>
        <v>15</v>
      </c>
    </row>
    <row r="30" spans="1:15" x14ac:dyDescent="0.25">
      <c r="A30" s="39" t="s">
        <v>12</v>
      </c>
      <c r="B30" s="13">
        <f t="shared" si="0"/>
        <v>1</v>
      </c>
      <c r="C30" s="216"/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1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2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10</v>
      </c>
      <c r="C34" s="59">
        <v>9</v>
      </c>
      <c r="D34" s="40"/>
      <c r="E34" s="30"/>
      <c r="F34" s="30"/>
      <c r="G34" s="30"/>
      <c r="H34" s="30">
        <v>1</v>
      </c>
      <c r="I34" s="30"/>
      <c r="J34" s="30"/>
      <c r="K34" s="30"/>
      <c r="L34" s="30"/>
      <c r="M34" s="30"/>
      <c r="N34" s="31"/>
      <c r="O34" s="13">
        <f t="shared" si="2"/>
        <v>10</v>
      </c>
    </row>
    <row r="35" spans="1:15" x14ac:dyDescent="0.25">
      <c r="A35" s="39" t="s">
        <v>15</v>
      </c>
      <c r="B35" s="13">
        <f t="shared" si="0"/>
        <v>6</v>
      </c>
      <c r="C35" s="59">
        <v>5</v>
      </c>
      <c r="D35" s="40"/>
      <c r="E35" s="30"/>
      <c r="F35" s="30"/>
      <c r="G35" s="30"/>
      <c r="H35" s="30">
        <v>1</v>
      </c>
      <c r="I35" s="30"/>
      <c r="J35" s="30"/>
      <c r="K35" s="30"/>
      <c r="L35" s="30"/>
      <c r="M35" s="30"/>
      <c r="N35" s="31"/>
      <c r="O35" s="13">
        <f t="shared" si="2"/>
        <v>6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6</v>
      </c>
      <c r="C40" s="60">
        <v>5</v>
      </c>
      <c r="D40" s="43"/>
      <c r="E40" s="32"/>
      <c r="F40" s="32"/>
      <c r="G40" s="32"/>
      <c r="H40" s="32">
        <v>1</v>
      </c>
      <c r="I40" s="32"/>
      <c r="J40" s="32"/>
      <c r="K40" s="32"/>
      <c r="L40" s="32"/>
      <c r="M40" s="32"/>
      <c r="N40" s="33"/>
      <c r="O40" s="16">
        <f>SUM(C40:N40)</f>
        <v>6</v>
      </c>
    </row>
    <row r="41" spans="1:15" ht="15.75" customHeight="1" thickBot="1" x14ac:dyDescent="0.3">
      <c r="A41" s="189" t="s">
        <v>17</v>
      </c>
      <c r="B41" s="62">
        <f t="shared" si="8"/>
        <v>59</v>
      </c>
      <c r="C41" s="63">
        <f t="shared" ref="C41:N41" si="9">C42+C43+C44+C45+C46+C47+C48+C49+C50+C51+C52+C53+C54</f>
        <v>44</v>
      </c>
      <c r="D41" s="63">
        <f t="shared" si="9"/>
        <v>4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10</v>
      </c>
      <c r="I41" s="64">
        <f t="shared" si="9"/>
        <v>0</v>
      </c>
      <c r="J41" s="64">
        <f t="shared" si="9"/>
        <v>1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59</v>
      </c>
    </row>
    <row r="42" spans="1:15" x14ac:dyDescent="0.25">
      <c r="A42" s="38" t="s">
        <v>124</v>
      </c>
      <c r="B42" s="8">
        <f t="shared" si="8"/>
        <v>5</v>
      </c>
      <c r="C42" s="58">
        <v>4</v>
      </c>
      <c r="D42" s="35"/>
      <c r="E42" s="28"/>
      <c r="F42" s="28"/>
      <c r="G42" s="28"/>
      <c r="H42" s="28">
        <v>1</v>
      </c>
      <c r="I42" s="28"/>
      <c r="J42" s="28"/>
      <c r="K42" s="28"/>
      <c r="L42" s="28"/>
      <c r="M42" s="28"/>
      <c r="N42" s="29"/>
      <c r="O42" s="8">
        <f>SUM(C42:N42)</f>
        <v>5</v>
      </c>
    </row>
    <row r="43" spans="1:15" x14ac:dyDescent="0.25">
      <c r="A43" s="39" t="s">
        <v>125</v>
      </c>
      <c r="B43" s="13">
        <f t="shared" si="8"/>
        <v>9</v>
      </c>
      <c r="C43" s="59">
        <v>7</v>
      </c>
      <c r="D43" s="40">
        <v>1</v>
      </c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9</v>
      </c>
    </row>
    <row r="44" spans="1:15" x14ac:dyDescent="0.25">
      <c r="A44" s="39" t="s">
        <v>130</v>
      </c>
      <c r="B44" s="13">
        <f t="shared" si="8"/>
        <v>10</v>
      </c>
      <c r="C44" s="59">
        <v>9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10</v>
      </c>
    </row>
    <row r="45" spans="1:15" x14ac:dyDescent="0.25">
      <c r="A45" s="39" t="s">
        <v>18</v>
      </c>
      <c r="B45" s="13">
        <f t="shared" si="8"/>
        <v>3</v>
      </c>
      <c r="C45" s="59">
        <v>2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3</v>
      </c>
    </row>
    <row r="46" spans="1:15" x14ac:dyDescent="0.25">
      <c r="A46" s="39" t="s">
        <v>131</v>
      </c>
      <c r="B46" s="13">
        <f t="shared" si="8"/>
        <v>4</v>
      </c>
      <c r="C46" s="59">
        <v>3</v>
      </c>
      <c r="D46" s="40"/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4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3</v>
      </c>
      <c r="C49" s="59">
        <v>3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3</v>
      </c>
    </row>
    <row r="50" spans="1:15" x14ac:dyDescent="0.25">
      <c r="A50" s="39" t="s">
        <v>133</v>
      </c>
      <c r="B50" s="13">
        <f t="shared" si="8"/>
        <v>4</v>
      </c>
      <c r="C50" s="59">
        <v>3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4</v>
      </c>
    </row>
    <row r="51" spans="1:15" x14ac:dyDescent="0.25">
      <c r="A51" s="39" t="s">
        <v>134</v>
      </c>
      <c r="B51" s="13">
        <f t="shared" si="8"/>
        <v>3</v>
      </c>
      <c r="C51" s="59">
        <v>1</v>
      </c>
      <c r="D51" s="40">
        <v>1</v>
      </c>
      <c r="E51" s="30"/>
      <c r="F51" s="30"/>
      <c r="G51" s="30"/>
      <c r="H51" s="30">
        <v>1</v>
      </c>
      <c r="I51" s="30"/>
      <c r="J51" s="30"/>
      <c r="K51" s="30"/>
      <c r="L51" s="30"/>
      <c r="M51" s="30"/>
      <c r="N51" s="31"/>
      <c r="O51" s="13">
        <f t="shared" si="10"/>
        <v>3</v>
      </c>
    </row>
    <row r="52" spans="1:15" x14ac:dyDescent="0.25">
      <c r="A52" s="39" t="s">
        <v>128</v>
      </c>
      <c r="B52" s="13">
        <f t="shared" si="8"/>
        <v>7</v>
      </c>
      <c r="C52" s="59">
        <v>5</v>
      </c>
      <c r="D52" s="40"/>
      <c r="E52" s="30"/>
      <c r="F52" s="30"/>
      <c r="G52" s="30"/>
      <c r="H52" s="30">
        <v>1</v>
      </c>
      <c r="I52" s="30"/>
      <c r="J52" s="30">
        <v>1</v>
      </c>
      <c r="K52" s="30"/>
      <c r="L52" s="30"/>
      <c r="M52" s="30"/>
      <c r="N52" s="31"/>
      <c r="O52" s="13">
        <f t="shared" si="10"/>
        <v>7</v>
      </c>
    </row>
    <row r="53" spans="1:15" x14ac:dyDescent="0.25">
      <c r="A53" s="39" t="s">
        <v>135</v>
      </c>
      <c r="B53" s="13">
        <f t="shared" si="8"/>
        <v>5</v>
      </c>
      <c r="C53" s="59">
        <v>2</v>
      </c>
      <c r="D53" s="40">
        <v>2</v>
      </c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5</v>
      </c>
    </row>
    <row r="54" spans="1:15" ht="15.75" thickBot="1" x14ac:dyDescent="0.3">
      <c r="A54" s="42" t="s">
        <v>129</v>
      </c>
      <c r="B54" s="16">
        <f t="shared" si="8"/>
        <v>3</v>
      </c>
      <c r="C54" s="60">
        <v>2</v>
      </c>
      <c r="D54" s="43"/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3</v>
      </c>
    </row>
    <row r="55" spans="1:15" ht="15.75" customHeight="1" x14ac:dyDescent="0.25">
      <c r="A55" s="190" t="s">
        <v>374</v>
      </c>
      <c r="B55" s="66">
        <f t="shared" si="8"/>
        <v>142</v>
      </c>
      <c r="C55" s="63">
        <f t="shared" ref="C55:N55" si="11">C56+C57</f>
        <v>122</v>
      </c>
      <c r="D55" s="63">
        <f t="shared" si="11"/>
        <v>6</v>
      </c>
      <c r="E55" s="64">
        <f t="shared" si="11"/>
        <v>2</v>
      </c>
      <c r="F55" s="64">
        <f t="shared" si="11"/>
        <v>0</v>
      </c>
      <c r="G55" s="64">
        <f t="shared" si="11"/>
        <v>0</v>
      </c>
      <c r="H55" s="64">
        <f t="shared" si="11"/>
        <v>11</v>
      </c>
      <c r="I55" s="64">
        <f t="shared" si="11"/>
        <v>0</v>
      </c>
      <c r="J55" s="64">
        <f t="shared" si="11"/>
        <v>1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142</v>
      </c>
    </row>
    <row r="56" spans="1:15" x14ac:dyDescent="0.25">
      <c r="A56" s="191" t="s">
        <v>166</v>
      </c>
      <c r="B56" s="67">
        <f t="shared" si="8"/>
        <v>142</v>
      </c>
      <c r="C56" s="68">
        <f>C58+C59+C60+C61+C62</f>
        <v>122</v>
      </c>
      <c r="D56" s="68">
        <f t="shared" ref="D56:N56" si="12">D58+D59+D60+D61+D62</f>
        <v>6</v>
      </c>
      <c r="E56" s="68">
        <f t="shared" si="12"/>
        <v>2</v>
      </c>
      <c r="F56" s="68">
        <f t="shared" si="12"/>
        <v>0</v>
      </c>
      <c r="G56" s="68">
        <f t="shared" si="12"/>
        <v>0</v>
      </c>
      <c r="H56" s="68">
        <f t="shared" si="12"/>
        <v>11</v>
      </c>
      <c r="I56" s="68">
        <f t="shared" si="12"/>
        <v>0</v>
      </c>
      <c r="J56" s="68">
        <f t="shared" si="12"/>
        <v>1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142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80</v>
      </c>
      <c r="C58" s="58">
        <v>74</v>
      </c>
      <c r="D58" s="35">
        <v>1</v>
      </c>
      <c r="E58" s="28">
        <v>1</v>
      </c>
      <c r="F58" s="28"/>
      <c r="G58" s="28"/>
      <c r="H58" s="28">
        <v>4</v>
      </c>
      <c r="I58" s="28"/>
      <c r="J58" s="28"/>
      <c r="K58" s="28"/>
      <c r="L58" s="28"/>
      <c r="M58" s="28"/>
      <c r="N58" s="29"/>
      <c r="O58" s="8">
        <f t="shared" si="10"/>
        <v>80</v>
      </c>
    </row>
    <row r="59" spans="1:15" x14ac:dyDescent="0.25">
      <c r="A59" s="39" t="s">
        <v>136</v>
      </c>
      <c r="B59" s="13">
        <f t="shared" si="8"/>
        <v>4</v>
      </c>
      <c r="C59" s="59">
        <v>2</v>
      </c>
      <c r="D59" s="40">
        <v>1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4</v>
      </c>
    </row>
    <row r="60" spans="1:15" x14ac:dyDescent="0.25">
      <c r="A60" s="39" t="s">
        <v>137</v>
      </c>
      <c r="B60" s="13">
        <f t="shared" si="8"/>
        <v>43</v>
      </c>
      <c r="C60" s="59">
        <v>36</v>
      </c>
      <c r="D60" s="40">
        <v>2</v>
      </c>
      <c r="E60" s="30">
        <v>1</v>
      </c>
      <c r="F60" s="30"/>
      <c r="G60" s="30"/>
      <c r="H60" s="30">
        <v>3</v>
      </c>
      <c r="I60" s="30"/>
      <c r="J60" s="30">
        <v>1</v>
      </c>
      <c r="K60" s="30"/>
      <c r="L60" s="30"/>
      <c r="M60" s="30"/>
      <c r="N60" s="31"/>
      <c r="O60" s="13">
        <f>SUM(C60:N60)</f>
        <v>43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15</v>
      </c>
      <c r="C62" s="59">
        <v>10</v>
      </c>
      <c r="D62" s="40">
        <v>2</v>
      </c>
      <c r="E62" s="30"/>
      <c r="F62" s="30"/>
      <c r="G62" s="30"/>
      <c r="H62" s="30">
        <v>3</v>
      </c>
      <c r="I62" s="30"/>
      <c r="J62" s="30"/>
      <c r="K62" s="30"/>
      <c r="L62" s="30"/>
      <c r="M62" s="30"/>
      <c r="N62" s="31"/>
      <c r="O62" s="13">
        <f>SUM(C62:N62)</f>
        <v>15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303</v>
      </c>
      <c r="C65" s="77">
        <f t="shared" ref="C65:N65" si="15">C66+C67</f>
        <v>273</v>
      </c>
      <c r="D65" s="63">
        <f t="shared" si="15"/>
        <v>7</v>
      </c>
      <c r="E65" s="64">
        <f t="shared" si="15"/>
        <v>4</v>
      </c>
      <c r="F65" s="64">
        <f t="shared" si="15"/>
        <v>0</v>
      </c>
      <c r="G65" s="64">
        <f t="shared" si="15"/>
        <v>0</v>
      </c>
      <c r="H65" s="64">
        <f t="shared" si="15"/>
        <v>16</v>
      </c>
      <c r="I65" s="64">
        <f t="shared" si="15"/>
        <v>0</v>
      </c>
      <c r="J65" s="64">
        <f t="shared" si="15"/>
        <v>3</v>
      </c>
      <c r="K65" s="64">
        <f t="shared" si="15"/>
        <v>0</v>
      </c>
      <c r="L65" s="64">
        <f t="shared" si="15"/>
        <v>0</v>
      </c>
      <c r="M65" s="64">
        <f t="shared" si="15"/>
        <v>0</v>
      </c>
      <c r="N65" s="65">
        <f t="shared" si="15"/>
        <v>0</v>
      </c>
      <c r="O65" s="86">
        <f t="shared" si="14"/>
        <v>303</v>
      </c>
    </row>
    <row r="66" spans="1:15" x14ac:dyDescent="0.25">
      <c r="A66" s="191" t="s">
        <v>166</v>
      </c>
      <c r="B66" s="67">
        <f t="shared" si="8"/>
        <v>150</v>
      </c>
      <c r="C66" s="89">
        <f>C68+C69+C70</f>
        <v>128</v>
      </c>
      <c r="D66" s="68">
        <f t="shared" ref="D66:N66" si="16">D68+D69+D70</f>
        <v>5</v>
      </c>
      <c r="E66" s="69">
        <f t="shared" si="16"/>
        <v>4</v>
      </c>
      <c r="F66" s="69">
        <f t="shared" si="16"/>
        <v>0</v>
      </c>
      <c r="G66" s="69">
        <f t="shared" si="16"/>
        <v>0</v>
      </c>
      <c r="H66" s="69">
        <f t="shared" si="16"/>
        <v>10</v>
      </c>
      <c r="I66" s="69">
        <f t="shared" si="16"/>
        <v>0</v>
      </c>
      <c r="J66" s="69">
        <f t="shared" si="16"/>
        <v>3</v>
      </c>
      <c r="K66" s="69">
        <f t="shared" si="16"/>
        <v>0</v>
      </c>
      <c r="L66" s="69">
        <f t="shared" si="16"/>
        <v>0</v>
      </c>
      <c r="M66" s="69">
        <f t="shared" si="16"/>
        <v>0</v>
      </c>
      <c r="N66" s="70">
        <f t="shared" si="16"/>
        <v>0</v>
      </c>
      <c r="O66" s="87">
        <f t="shared" si="14"/>
        <v>150</v>
      </c>
    </row>
    <row r="67" spans="1:15" ht="15.75" thickBot="1" x14ac:dyDescent="0.3">
      <c r="A67" s="192" t="s">
        <v>167</v>
      </c>
      <c r="B67" s="71">
        <f t="shared" si="8"/>
        <v>153</v>
      </c>
      <c r="C67" s="78">
        <f>C71+C72+C73+C74+C75+C76</f>
        <v>145</v>
      </c>
      <c r="D67" s="72">
        <f t="shared" ref="D67:N67" si="17">D71+D72+D73+D74+D75+D76</f>
        <v>2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6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153</v>
      </c>
    </row>
    <row r="68" spans="1:15" x14ac:dyDescent="0.25">
      <c r="A68" s="38" t="s">
        <v>139</v>
      </c>
      <c r="B68" s="8">
        <f t="shared" si="8"/>
        <v>40</v>
      </c>
      <c r="C68" s="58">
        <v>35</v>
      </c>
      <c r="D68" s="35">
        <v>2</v>
      </c>
      <c r="E68" s="28"/>
      <c r="F68" s="28"/>
      <c r="G68" s="28"/>
      <c r="H68" s="28">
        <v>2</v>
      </c>
      <c r="I68" s="28"/>
      <c r="J68" s="28">
        <v>1</v>
      </c>
      <c r="K68" s="28"/>
      <c r="L68" s="28"/>
      <c r="M68" s="28"/>
      <c r="N68" s="29"/>
      <c r="O68" s="8">
        <f t="shared" si="14"/>
        <v>40</v>
      </c>
    </row>
    <row r="69" spans="1:15" x14ac:dyDescent="0.25">
      <c r="A69" s="39" t="s">
        <v>140</v>
      </c>
      <c r="B69" s="13">
        <f t="shared" si="8"/>
        <v>80</v>
      </c>
      <c r="C69" s="59">
        <v>73</v>
      </c>
      <c r="D69" s="40">
        <v>2</v>
      </c>
      <c r="E69" s="30"/>
      <c r="F69" s="30"/>
      <c r="G69" s="30"/>
      <c r="H69" s="30">
        <v>4</v>
      </c>
      <c r="I69" s="30"/>
      <c r="J69" s="30">
        <v>1</v>
      </c>
      <c r="K69" s="30"/>
      <c r="L69" s="30"/>
      <c r="M69" s="30"/>
      <c r="N69" s="31"/>
      <c r="O69" s="13">
        <f t="shared" ref="O69:O76" si="18">SUM(C69:N69)</f>
        <v>80</v>
      </c>
    </row>
    <row r="70" spans="1:15" ht="13.5" customHeight="1" x14ac:dyDescent="0.25">
      <c r="A70" s="39" t="s">
        <v>141</v>
      </c>
      <c r="B70" s="13">
        <f t="shared" si="8"/>
        <v>30</v>
      </c>
      <c r="C70" s="59">
        <v>20</v>
      </c>
      <c r="D70" s="40">
        <v>1</v>
      </c>
      <c r="E70" s="30">
        <v>4</v>
      </c>
      <c r="F70" s="30"/>
      <c r="G70" s="30"/>
      <c r="H70" s="30">
        <v>4</v>
      </c>
      <c r="I70" s="30"/>
      <c r="J70" s="30">
        <v>1</v>
      </c>
      <c r="K70" s="30"/>
      <c r="L70" s="30"/>
      <c r="M70" s="30"/>
      <c r="N70" s="31"/>
      <c r="O70" s="13">
        <f t="shared" si="18"/>
        <v>30</v>
      </c>
    </row>
    <row r="71" spans="1:15" x14ac:dyDescent="0.25">
      <c r="A71" s="39" t="s">
        <v>21</v>
      </c>
      <c r="B71" s="13">
        <f t="shared" si="8"/>
        <v>5</v>
      </c>
      <c r="C71" s="59">
        <v>3</v>
      </c>
      <c r="D71" s="40">
        <v>2</v>
      </c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5</v>
      </c>
    </row>
    <row r="72" spans="1:15" x14ac:dyDescent="0.25">
      <c r="A72" s="39" t="s">
        <v>22</v>
      </c>
      <c r="B72" s="13">
        <f t="shared" si="8"/>
        <v>24</v>
      </c>
      <c r="C72" s="59">
        <v>24</v>
      </c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24</v>
      </c>
    </row>
    <row r="73" spans="1:15" ht="15" customHeight="1" x14ac:dyDescent="0.25">
      <c r="A73" s="160" t="s">
        <v>370</v>
      </c>
      <c r="B73" s="13">
        <f t="shared" si="8"/>
        <v>33</v>
      </c>
      <c r="C73" s="59">
        <v>33</v>
      </c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33</v>
      </c>
    </row>
    <row r="74" spans="1:15" ht="15" customHeight="1" x14ac:dyDescent="0.25">
      <c r="A74" s="41" t="s">
        <v>110</v>
      </c>
      <c r="B74" s="13">
        <f t="shared" si="8"/>
        <v>33</v>
      </c>
      <c r="C74" s="59">
        <v>33</v>
      </c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33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33</v>
      </c>
      <c r="C76" s="60">
        <v>29</v>
      </c>
      <c r="D76" s="43"/>
      <c r="E76" s="32"/>
      <c r="F76" s="32"/>
      <c r="G76" s="32"/>
      <c r="H76" s="32">
        <v>4</v>
      </c>
      <c r="I76" s="32"/>
      <c r="J76" s="32"/>
      <c r="K76" s="32"/>
      <c r="L76" s="32"/>
      <c r="M76" s="32"/>
      <c r="N76" s="33"/>
      <c r="O76" s="16">
        <f t="shared" si="18"/>
        <v>33</v>
      </c>
    </row>
    <row r="77" spans="1:15" x14ac:dyDescent="0.25">
      <c r="A77" s="190" t="s">
        <v>24</v>
      </c>
      <c r="B77" s="66">
        <f t="shared" si="8"/>
        <v>199</v>
      </c>
      <c r="C77" s="63">
        <f t="shared" ref="C77:N77" si="19">C78+C79</f>
        <v>165</v>
      </c>
      <c r="D77" s="63">
        <f t="shared" si="19"/>
        <v>5</v>
      </c>
      <c r="E77" s="64">
        <f t="shared" si="19"/>
        <v>4</v>
      </c>
      <c r="F77" s="64">
        <f t="shared" si="19"/>
        <v>0</v>
      </c>
      <c r="G77" s="64">
        <f t="shared" si="19"/>
        <v>0</v>
      </c>
      <c r="H77" s="64">
        <f t="shared" si="19"/>
        <v>20</v>
      </c>
      <c r="I77" s="64">
        <f t="shared" si="19"/>
        <v>1</v>
      </c>
      <c r="J77" s="64">
        <f t="shared" si="19"/>
        <v>2</v>
      </c>
      <c r="K77" s="64">
        <f t="shared" si="19"/>
        <v>0</v>
      </c>
      <c r="L77" s="64">
        <f t="shared" si="19"/>
        <v>1</v>
      </c>
      <c r="M77" s="64">
        <f t="shared" si="19"/>
        <v>0</v>
      </c>
      <c r="N77" s="75">
        <f t="shared" si="19"/>
        <v>1</v>
      </c>
      <c r="O77" s="66">
        <f>SUM(C77:N77)</f>
        <v>199</v>
      </c>
    </row>
    <row r="78" spans="1:15" x14ac:dyDescent="0.25">
      <c r="A78" s="191" t="s">
        <v>166</v>
      </c>
      <c r="B78" s="67">
        <f t="shared" si="8"/>
        <v>176</v>
      </c>
      <c r="C78" s="68">
        <f>C80+C81+C82+C83+C84+C85+C86+C87+C88+C89+C90+C91+C92+C93+C94</f>
        <v>145</v>
      </c>
      <c r="D78" s="68">
        <f t="shared" ref="D78:N78" si="20">D80+D81+D82+D83+D84+D85+D86+D87+D88+D89+D90+D91+D92+D93+D94</f>
        <v>5</v>
      </c>
      <c r="E78" s="68">
        <f t="shared" si="20"/>
        <v>4</v>
      </c>
      <c r="F78" s="68">
        <f t="shared" si="20"/>
        <v>0</v>
      </c>
      <c r="G78" s="68">
        <f t="shared" si="20"/>
        <v>0</v>
      </c>
      <c r="H78" s="68">
        <f t="shared" si="20"/>
        <v>17</v>
      </c>
      <c r="I78" s="68">
        <f t="shared" si="20"/>
        <v>1</v>
      </c>
      <c r="J78" s="68">
        <f t="shared" si="20"/>
        <v>2</v>
      </c>
      <c r="K78" s="68">
        <f t="shared" si="20"/>
        <v>0</v>
      </c>
      <c r="L78" s="68">
        <f t="shared" si="20"/>
        <v>1</v>
      </c>
      <c r="M78" s="68">
        <f t="shared" si="20"/>
        <v>0</v>
      </c>
      <c r="N78" s="76">
        <f t="shared" si="20"/>
        <v>1</v>
      </c>
      <c r="O78" s="67">
        <f>SUM(C78:N78)</f>
        <v>176</v>
      </c>
    </row>
    <row r="79" spans="1:15" ht="15.75" thickBot="1" x14ac:dyDescent="0.3">
      <c r="A79" s="192" t="s">
        <v>167</v>
      </c>
      <c r="B79" s="71">
        <f t="shared" si="8"/>
        <v>23</v>
      </c>
      <c r="C79" s="72">
        <f>C95+C96+C97+C98</f>
        <v>20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3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23</v>
      </c>
    </row>
    <row r="80" spans="1:15" x14ac:dyDescent="0.25">
      <c r="A80" s="38" t="s">
        <v>142</v>
      </c>
      <c r="B80" s="8">
        <f t="shared" si="8"/>
        <v>13</v>
      </c>
      <c r="C80" s="58">
        <v>12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13</v>
      </c>
    </row>
    <row r="81" spans="1:15" x14ac:dyDescent="0.25">
      <c r="A81" s="39" t="s">
        <v>143</v>
      </c>
      <c r="B81" s="13">
        <f t="shared" si="8"/>
        <v>65</v>
      </c>
      <c r="C81" s="59">
        <v>57</v>
      </c>
      <c r="D81" s="30">
        <v>1</v>
      </c>
      <c r="E81" s="30">
        <v>3</v>
      </c>
      <c r="F81" s="30"/>
      <c r="G81" s="30"/>
      <c r="H81" s="30">
        <v>4</v>
      </c>
      <c r="I81" s="30"/>
      <c r="J81" s="30"/>
      <c r="K81" s="30"/>
      <c r="L81" s="30"/>
      <c r="M81" s="30"/>
      <c r="N81" s="31"/>
      <c r="O81" s="13">
        <f t="shared" ref="O81:O112" si="22">SUM(C81:N81)</f>
        <v>65</v>
      </c>
    </row>
    <row r="82" spans="1:15" x14ac:dyDescent="0.25">
      <c r="A82" s="39" t="s">
        <v>144</v>
      </c>
      <c r="B82" s="13">
        <f t="shared" si="8"/>
        <v>5</v>
      </c>
      <c r="C82" s="59">
        <v>4</v>
      </c>
      <c r="D82" s="30"/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2"/>
        <v>5</v>
      </c>
    </row>
    <row r="83" spans="1:15" x14ac:dyDescent="0.25">
      <c r="A83" s="39" t="s">
        <v>145</v>
      </c>
      <c r="B83" s="13">
        <f t="shared" si="8"/>
        <v>11</v>
      </c>
      <c r="C83" s="59">
        <v>8</v>
      </c>
      <c r="D83" s="57">
        <v>1</v>
      </c>
      <c r="E83" s="30"/>
      <c r="F83" s="30"/>
      <c r="G83" s="30"/>
      <c r="H83" s="30">
        <v>2</v>
      </c>
      <c r="I83" s="30"/>
      <c r="J83" s="30"/>
      <c r="K83" s="30"/>
      <c r="L83" s="30"/>
      <c r="M83" s="30"/>
      <c r="N83" s="31"/>
      <c r="O83" s="13">
        <f t="shared" si="22"/>
        <v>11</v>
      </c>
    </row>
    <row r="84" spans="1:15" x14ac:dyDescent="0.25">
      <c r="A84" s="39" t="s">
        <v>146</v>
      </c>
      <c r="B84" s="13">
        <f t="shared" si="8"/>
        <v>14</v>
      </c>
      <c r="C84" s="59">
        <v>11</v>
      </c>
      <c r="D84" s="40"/>
      <c r="E84" s="30"/>
      <c r="F84" s="30"/>
      <c r="G84" s="30"/>
      <c r="H84" s="30">
        <v>3</v>
      </c>
      <c r="I84" s="30"/>
      <c r="J84" s="30"/>
      <c r="K84" s="30"/>
      <c r="L84" s="30"/>
      <c r="M84" s="30"/>
      <c r="N84" s="31"/>
      <c r="O84" s="13">
        <f t="shared" si="22"/>
        <v>14</v>
      </c>
    </row>
    <row r="85" spans="1:15" x14ac:dyDescent="0.25">
      <c r="A85" s="39" t="s">
        <v>147</v>
      </c>
      <c r="B85" s="13">
        <f t="shared" si="8"/>
        <v>6</v>
      </c>
      <c r="C85" s="59">
        <v>2</v>
      </c>
      <c r="D85" s="40"/>
      <c r="E85" s="30"/>
      <c r="F85" s="30"/>
      <c r="G85" s="30"/>
      <c r="H85" s="30">
        <v>1</v>
      </c>
      <c r="I85" s="30">
        <v>1</v>
      </c>
      <c r="J85" s="30"/>
      <c r="K85" s="30"/>
      <c r="L85" s="30">
        <v>1</v>
      </c>
      <c r="M85" s="30"/>
      <c r="N85" s="31">
        <v>1</v>
      </c>
      <c r="O85" s="13">
        <f t="shared" si="22"/>
        <v>6</v>
      </c>
    </row>
    <row r="86" spans="1:15" x14ac:dyDescent="0.25">
      <c r="A86" s="39" t="s">
        <v>148</v>
      </c>
      <c r="B86" s="13">
        <f t="shared" si="8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1</v>
      </c>
    </row>
    <row r="87" spans="1:15" x14ac:dyDescent="0.25">
      <c r="A87" s="39" t="s">
        <v>149</v>
      </c>
      <c r="B87" s="13">
        <f t="shared" si="8"/>
        <v>4</v>
      </c>
      <c r="C87" s="59">
        <v>3</v>
      </c>
      <c r="D87" s="40"/>
      <c r="E87" s="30"/>
      <c r="F87" s="30"/>
      <c r="G87" s="30"/>
      <c r="H87" s="30">
        <v>1</v>
      </c>
      <c r="I87" s="30"/>
      <c r="J87" s="30"/>
      <c r="K87" s="30"/>
      <c r="L87" s="30"/>
      <c r="M87" s="30"/>
      <c r="N87" s="31"/>
      <c r="O87" s="13">
        <f t="shared" si="22"/>
        <v>4</v>
      </c>
    </row>
    <row r="88" spans="1:15" x14ac:dyDescent="0.25">
      <c r="A88" s="39" t="s">
        <v>150</v>
      </c>
      <c r="B88" s="13">
        <f t="shared" si="8"/>
        <v>15</v>
      </c>
      <c r="C88" s="59">
        <v>13</v>
      </c>
      <c r="D88" s="40"/>
      <c r="E88" s="30"/>
      <c r="F88" s="30"/>
      <c r="G88" s="30"/>
      <c r="H88" s="30">
        <v>2</v>
      </c>
      <c r="I88" s="30"/>
      <c r="J88" s="30"/>
      <c r="K88" s="30"/>
      <c r="L88" s="30"/>
      <c r="M88" s="30"/>
      <c r="N88" s="31"/>
      <c r="O88" s="13">
        <f t="shared" si="22"/>
        <v>15</v>
      </c>
    </row>
    <row r="89" spans="1:15" x14ac:dyDescent="0.25">
      <c r="A89" s="39" t="s">
        <v>151</v>
      </c>
      <c r="B89" s="13">
        <f t="shared" si="8"/>
        <v>2</v>
      </c>
      <c r="C89" s="59">
        <v>1</v>
      </c>
      <c r="D89" s="40"/>
      <c r="E89" s="30"/>
      <c r="F89" s="30"/>
      <c r="G89" s="30"/>
      <c r="H89" s="30"/>
      <c r="I89" s="30"/>
      <c r="J89" s="30">
        <v>1</v>
      </c>
      <c r="K89" s="30"/>
      <c r="L89" s="30"/>
      <c r="M89" s="30"/>
      <c r="N89" s="31"/>
      <c r="O89" s="13">
        <f t="shared" si="22"/>
        <v>2</v>
      </c>
    </row>
    <row r="90" spans="1:15" x14ac:dyDescent="0.25">
      <c r="A90" s="39" t="s">
        <v>152</v>
      </c>
      <c r="B90" s="13">
        <f t="shared" si="8"/>
        <v>15</v>
      </c>
      <c r="C90" s="59">
        <v>11</v>
      </c>
      <c r="D90" s="40">
        <v>2</v>
      </c>
      <c r="E90" s="30">
        <v>1</v>
      </c>
      <c r="F90" s="30"/>
      <c r="G90" s="30"/>
      <c r="H90" s="30">
        <v>1</v>
      </c>
      <c r="I90" s="30"/>
      <c r="J90" s="30"/>
      <c r="K90" s="30"/>
      <c r="L90" s="30"/>
      <c r="M90" s="30"/>
      <c r="N90" s="31"/>
      <c r="O90" s="13">
        <f t="shared" si="22"/>
        <v>15</v>
      </c>
    </row>
    <row r="91" spans="1:15" x14ac:dyDescent="0.25">
      <c r="A91" s="39" t="s">
        <v>153</v>
      </c>
      <c r="B91" s="13">
        <f t="shared" si="8"/>
        <v>2</v>
      </c>
      <c r="C91" s="59">
        <v>1</v>
      </c>
      <c r="D91" s="40"/>
      <c r="E91" s="30"/>
      <c r="F91" s="30"/>
      <c r="G91" s="30"/>
      <c r="H91" s="30"/>
      <c r="I91" s="30"/>
      <c r="J91" s="30">
        <v>1</v>
      </c>
      <c r="K91" s="30"/>
      <c r="L91" s="30"/>
      <c r="M91" s="30"/>
      <c r="N91" s="31"/>
      <c r="O91" s="13">
        <f t="shared" si="22"/>
        <v>2</v>
      </c>
    </row>
    <row r="92" spans="1:15" x14ac:dyDescent="0.25">
      <c r="A92" s="39" t="s">
        <v>154</v>
      </c>
      <c r="B92" s="13">
        <f t="shared" si="8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1</v>
      </c>
    </row>
    <row r="93" spans="1:15" x14ac:dyDescent="0.25">
      <c r="A93" s="39" t="s">
        <v>155</v>
      </c>
      <c r="B93" s="13">
        <f t="shared" si="8"/>
        <v>2</v>
      </c>
      <c r="C93" s="59">
        <v>1</v>
      </c>
      <c r="D93" s="40">
        <v>1</v>
      </c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2</v>
      </c>
    </row>
    <row r="94" spans="1:15" x14ac:dyDescent="0.25">
      <c r="A94" s="39" t="s">
        <v>156</v>
      </c>
      <c r="B94" s="13">
        <f t="shared" si="8"/>
        <v>20</v>
      </c>
      <c r="C94" s="59">
        <v>19</v>
      </c>
      <c r="D94" s="40"/>
      <c r="E94" s="30"/>
      <c r="F94" s="30"/>
      <c r="G94" s="30"/>
      <c r="H94" s="30">
        <v>1</v>
      </c>
      <c r="I94" s="30"/>
      <c r="J94" s="30"/>
      <c r="K94" s="30"/>
      <c r="L94" s="30"/>
      <c r="M94" s="30"/>
      <c r="N94" s="31"/>
      <c r="O94" s="13">
        <f t="shared" si="22"/>
        <v>20</v>
      </c>
    </row>
    <row r="95" spans="1:15" x14ac:dyDescent="0.25">
      <c r="A95" s="39" t="s">
        <v>111</v>
      </c>
      <c r="B95" s="13">
        <f t="shared" si="8"/>
        <v>0</v>
      </c>
      <c r="C95" s="59"/>
      <c r="D95" s="40"/>
      <c r="E95" s="30"/>
      <c r="F95" s="30"/>
      <c r="G95" s="30"/>
      <c r="H95" s="30"/>
      <c r="I95" s="30"/>
      <c r="J95" s="30"/>
      <c r="K95" s="30"/>
      <c r="L95" s="30"/>
      <c r="M95" s="30"/>
      <c r="N95" s="31"/>
      <c r="O95" s="13">
        <f t="shared" si="22"/>
        <v>0</v>
      </c>
    </row>
    <row r="96" spans="1:15" ht="15" customHeight="1" x14ac:dyDescent="0.25">
      <c r="A96" s="39" t="s">
        <v>26</v>
      </c>
      <c r="B96" s="13">
        <f t="shared" si="8"/>
        <v>23</v>
      </c>
      <c r="C96" s="59">
        <v>20</v>
      </c>
      <c r="D96" s="40"/>
      <c r="E96" s="30"/>
      <c r="F96" s="30"/>
      <c r="G96" s="30"/>
      <c r="H96" s="30">
        <v>3</v>
      </c>
      <c r="I96" s="30"/>
      <c r="J96" s="30"/>
      <c r="K96" s="30"/>
      <c r="L96" s="30"/>
      <c r="M96" s="30"/>
      <c r="N96" s="31"/>
      <c r="O96" s="13">
        <f t="shared" si="22"/>
        <v>23</v>
      </c>
    </row>
    <row r="97" spans="1:15" ht="15" customHeight="1" x14ac:dyDescent="0.25">
      <c r="A97" s="53" t="s">
        <v>170</v>
      </c>
      <c r="B97" s="13">
        <f t="shared" si="8"/>
        <v>0</v>
      </c>
      <c r="C97" s="61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6"/>
      <c r="O97" s="13">
        <f t="shared" si="22"/>
        <v>0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1817</v>
      </c>
      <c r="C100" s="63">
        <f t="shared" ref="C100:N100" si="23">C101+C102</f>
        <v>1598</v>
      </c>
      <c r="D100" s="63">
        <f t="shared" si="23"/>
        <v>7</v>
      </c>
      <c r="E100" s="64">
        <f t="shared" si="23"/>
        <v>17</v>
      </c>
      <c r="F100" s="64">
        <f t="shared" si="23"/>
        <v>0</v>
      </c>
      <c r="G100" s="64">
        <f t="shared" si="23"/>
        <v>0</v>
      </c>
      <c r="H100" s="64">
        <f t="shared" si="23"/>
        <v>187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0</v>
      </c>
      <c r="M100" s="64">
        <f t="shared" si="23"/>
        <v>2</v>
      </c>
      <c r="N100" s="65">
        <f t="shared" si="23"/>
        <v>5</v>
      </c>
      <c r="O100" s="66">
        <f t="shared" si="22"/>
        <v>1817</v>
      </c>
    </row>
    <row r="101" spans="1:15" x14ac:dyDescent="0.25">
      <c r="A101" s="191" t="s">
        <v>168</v>
      </c>
      <c r="B101" s="67">
        <f t="shared" si="8"/>
        <v>1157</v>
      </c>
      <c r="C101" s="68">
        <f t="shared" ref="C101:N101" si="24">C103+C104+C105+C106+C107+C108+C109+C110+C111+C112+C113</f>
        <v>1068</v>
      </c>
      <c r="D101" s="68">
        <f t="shared" si="24"/>
        <v>7</v>
      </c>
      <c r="E101" s="69">
        <f t="shared" si="24"/>
        <v>17</v>
      </c>
      <c r="F101" s="69">
        <f t="shared" si="24"/>
        <v>0</v>
      </c>
      <c r="G101" s="69">
        <f t="shared" si="24"/>
        <v>0</v>
      </c>
      <c r="H101" s="69">
        <f t="shared" si="24"/>
        <v>57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0</v>
      </c>
      <c r="M101" s="69">
        <f t="shared" si="24"/>
        <v>2</v>
      </c>
      <c r="N101" s="70">
        <f t="shared" si="24"/>
        <v>5</v>
      </c>
      <c r="O101" s="67">
        <f t="shared" si="22"/>
        <v>1157</v>
      </c>
    </row>
    <row r="102" spans="1:15" ht="15.75" thickBot="1" x14ac:dyDescent="0.3">
      <c r="A102" s="192" t="s">
        <v>167</v>
      </c>
      <c r="B102" s="71">
        <f t="shared" si="8"/>
        <v>660</v>
      </c>
      <c r="C102" s="72">
        <f>C114+C115+C116+C117+C118+C119+C120+C121+C122+C123+C124+C125+C126+C127+C128+C129+C130</f>
        <v>530</v>
      </c>
      <c r="D102" s="72">
        <f t="shared" ref="D102:N102" si="25">D114+D115+D116+D117+D118+D119+D120+D121+D122+D123+D124+D125+D126+D127+D128+D129+D130</f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130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660</v>
      </c>
    </row>
    <row r="103" spans="1:15" x14ac:dyDescent="0.25">
      <c r="A103" s="38" t="s">
        <v>30</v>
      </c>
      <c r="B103" s="8">
        <f t="shared" si="8"/>
        <v>622</v>
      </c>
      <c r="C103" s="58">
        <v>586</v>
      </c>
      <c r="D103" s="35">
        <v>4</v>
      </c>
      <c r="E103" s="28">
        <v>8</v>
      </c>
      <c r="F103" s="28"/>
      <c r="G103" s="28"/>
      <c r="H103" s="28">
        <v>20</v>
      </c>
      <c r="I103" s="28">
        <v>1</v>
      </c>
      <c r="J103" s="28"/>
      <c r="K103" s="28"/>
      <c r="L103" s="28"/>
      <c r="M103" s="28">
        <v>2</v>
      </c>
      <c r="N103" s="29">
        <v>1</v>
      </c>
      <c r="O103" s="8">
        <f t="shared" si="22"/>
        <v>622</v>
      </c>
    </row>
    <row r="104" spans="1:15" x14ac:dyDescent="0.25">
      <c r="A104" s="39" t="s">
        <v>31</v>
      </c>
      <c r="B104" s="13">
        <f t="shared" si="8"/>
        <v>43</v>
      </c>
      <c r="C104" s="59">
        <v>37</v>
      </c>
      <c r="D104" s="40">
        <v>1</v>
      </c>
      <c r="E104" s="30">
        <v>2</v>
      </c>
      <c r="F104" s="30"/>
      <c r="G104" s="30"/>
      <c r="H104" s="30">
        <v>3</v>
      </c>
      <c r="I104" s="30"/>
      <c r="J104" s="30"/>
      <c r="K104" s="30"/>
      <c r="L104" s="30"/>
      <c r="M104" s="30"/>
      <c r="N104" s="31"/>
      <c r="O104" s="13">
        <f t="shared" si="22"/>
        <v>43</v>
      </c>
    </row>
    <row r="105" spans="1:15" x14ac:dyDescent="0.25">
      <c r="A105" s="39" t="s">
        <v>157</v>
      </c>
      <c r="B105" s="13">
        <f t="shared" si="8"/>
        <v>250</v>
      </c>
      <c r="C105" s="59">
        <v>232</v>
      </c>
      <c r="D105" s="40"/>
      <c r="E105" s="30">
        <v>2</v>
      </c>
      <c r="F105" s="30"/>
      <c r="G105" s="30"/>
      <c r="H105" s="30">
        <v>16</v>
      </c>
      <c r="I105" s="30"/>
      <c r="J105" s="30"/>
      <c r="K105" s="30"/>
      <c r="L105" s="30"/>
      <c r="M105" s="30"/>
      <c r="N105" s="31"/>
      <c r="O105" s="13">
        <f t="shared" si="22"/>
        <v>250</v>
      </c>
    </row>
    <row r="106" spans="1:15" x14ac:dyDescent="0.25">
      <c r="A106" s="39" t="s">
        <v>158</v>
      </c>
      <c r="B106" s="13">
        <f t="shared" si="8"/>
        <v>25</v>
      </c>
      <c r="C106" s="59">
        <v>24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/>
      <c r="N106" s="31"/>
      <c r="O106" s="13">
        <f t="shared" si="22"/>
        <v>25</v>
      </c>
    </row>
    <row r="107" spans="1:15" x14ac:dyDescent="0.25">
      <c r="A107" s="39" t="s">
        <v>159</v>
      </c>
      <c r="B107" s="13">
        <f t="shared" si="8"/>
        <v>15</v>
      </c>
      <c r="C107" s="59">
        <v>14</v>
      </c>
      <c r="D107" s="40"/>
      <c r="E107" s="30"/>
      <c r="F107" s="30"/>
      <c r="G107" s="30"/>
      <c r="H107" s="30">
        <v>1</v>
      </c>
      <c r="I107" s="30"/>
      <c r="J107" s="30"/>
      <c r="K107" s="30"/>
      <c r="L107" s="30"/>
      <c r="M107" s="30"/>
      <c r="N107" s="31"/>
      <c r="O107" s="13">
        <f t="shared" si="22"/>
        <v>15</v>
      </c>
    </row>
    <row r="108" spans="1:15" x14ac:dyDescent="0.25">
      <c r="A108" s="39" t="s">
        <v>160</v>
      </c>
      <c r="B108" s="13">
        <f t="shared" ref="B108:B139" si="26">SUM(C108:N108)</f>
        <v>15</v>
      </c>
      <c r="C108" s="59">
        <v>8</v>
      </c>
      <c r="D108" s="40">
        <v>1</v>
      </c>
      <c r="E108" s="30">
        <v>3</v>
      </c>
      <c r="F108" s="30"/>
      <c r="G108" s="30"/>
      <c r="H108" s="30">
        <v>1</v>
      </c>
      <c r="I108" s="30"/>
      <c r="J108" s="30"/>
      <c r="K108" s="30"/>
      <c r="L108" s="30"/>
      <c r="M108" s="30"/>
      <c r="N108" s="31">
        <v>2</v>
      </c>
      <c r="O108" s="13">
        <f t="shared" si="22"/>
        <v>15</v>
      </c>
    </row>
    <row r="109" spans="1:15" x14ac:dyDescent="0.25">
      <c r="A109" s="39" t="s">
        <v>172</v>
      </c>
      <c r="B109" s="13">
        <f t="shared" si="26"/>
        <v>60</v>
      </c>
      <c r="C109" s="59">
        <v>55</v>
      </c>
      <c r="D109" s="40"/>
      <c r="E109" s="30">
        <v>1</v>
      </c>
      <c r="F109" s="30"/>
      <c r="G109" s="30"/>
      <c r="H109" s="30">
        <v>4</v>
      </c>
      <c r="I109" s="30"/>
      <c r="J109" s="30"/>
      <c r="K109" s="30"/>
      <c r="L109" s="30"/>
      <c r="M109" s="30"/>
      <c r="N109" s="31"/>
      <c r="O109" s="13">
        <f t="shared" si="22"/>
        <v>60</v>
      </c>
    </row>
    <row r="110" spans="1:15" x14ac:dyDescent="0.25">
      <c r="A110" s="39" t="s">
        <v>161</v>
      </c>
      <c r="B110" s="13">
        <f t="shared" si="26"/>
        <v>22</v>
      </c>
      <c r="C110" s="59">
        <v>18</v>
      </c>
      <c r="D110" s="40">
        <v>1</v>
      </c>
      <c r="E110" s="30">
        <v>1</v>
      </c>
      <c r="F110" s="30"/>
      <c r="G110" s="30"/>
      <c r="H110" s="30">
        <v>2</v>
      </c>
      <c r="I110" s="30"/>
      <c r="J110" s="30"/>
      <c r="K110" s="30"/>
      <c r="L110" s="30"/>
      <c r="M110" s="30"/>
      <c r="N110" s="31"/>
      <c r="O110" s="13">
        <f t="shared" si="22"/>
        <v>22</v>
      </c>
    </row>
    <row r="111" spans="1:15" x14ac:dyDescent="0.25">
      <c r="A111" s="39" t="s">
        <v>162</v>
      </c>
      <c r="B111" s="13">
        <f t="shared" si="26"/>
        <v>15</v>
      </c>
      <c r="C111" s="59">
        <v>13</v>
      </c>
      <c r="D111" s="40"/>
      <c r="E111" s="30"/>
      <c r="F111" s="30"/>
      <c r="G111" s="30"/>
      <c r="H111" s="30">
        <v>2</v>
      </c>
      <c r="I111" s="30"/>
      <c r="J111" s="30"/>
      <c r="K111" s="30"/>
      <c r="L111" s="30"/>
      <c r="M111" s="30"/>
      <c r="N111" s="31"/>
      <c r="O111" s="13">
        <f t="shared" si="22"/>
        <v>15</v>
      </c>
    </row>
    <row r="112" spans="1:15" x14ac:dyDescent="0.25">
      <c r="A112" s="39" t="s">
        <v>163</v>
      </c>
      <c r="B112" s="13">
        <f t="shared" si="26"/>
        <v>75</v>
      </c>
      <c r="C112" s="59">
        <v>69</v>
      </c>
      <c r="D112" s="40"/>
      <c r="E112" s="30"/>
      <c r="F112" s="30"/>
      <c r="G112" s="30"/>
      <c r="H112" s="30">
        <v>6</v>
      </c>
      <c r="I112" s="30"/>
      <c r="J112" s="30"/>
      <c r="K112" s="30"/>
      <c r="L112" s="30"/>
      <c r="M112" s="30"/>
      <c r="N112" s="31"/>
      <c r="O112" s="13">
        <f t="shared" si="22"/>
        <v>75</v>
      </c>
    </row>
    <row r="113" spans="1:15" x14ac:dyDescent="0.25">
      <c r="A113" s="39" t="s">
        <v>164</v>
      </c>
      <c r="B113" s="13">
        <f t="shared" si="26"/>
        <v>15</v>
      </c>
      <c r="C113" s="59">
        <v>12</v>
      </c>
      <c r="D113" s="40"/>
      <c r="E113" s="30"/>
      <c r="F113" s="30"/>
      <c r="G113" s="30"/>
      <c r="H113" s="30">
        <v>1</v>
      </c>
      <c r="I113" s="30"/>
      <c r="J113" s="30"/>
      <c r="K113" s="30"/>
      <c r="L113" s="30"/>
      <c r="M113" s="30"/>
      <c r="N113" s="31">
        <v>2</v>
      </c>
      <c r="O113" s="13">
        <f t="shared" ref="O113:O165" si="27">SUM(C113:N113)</f>
        <v>15</v>
      </c>
    </row>
    <row r="114" spans="1:15" x14ac:dyDescent="0.25">
      <c r="A114" s="39" t="s">
        <v>33</v>
      </c>
      <c r="B114" s="13">
        <f t="shared" si="26"/>
        <v>305</v>
      </c>
      <c r="C114" s="59">
        <v>245</v>
      </c>
      <c r="D114" s="40"/>
      <c r="E114" s="30"/>
      <c r="F114" s="30"/>
      <c r="G114" s="30"/>
      <c r="H114" s="30">
        <v>60</v>
      </c>
      <c r="I114" s="30"/>
      <c r="J114" s="30"/>
      <c r="K114" s="30"/>
      <c r="L114" s="30"/>
      <c r="M114" s="30"/>
      <c r="N114" s="31"/>
      <c r="O114" s="13">
        <f t="shared" si="27"/>
        <v>305</v>
      </c>
    </row>
    <row r="115" spans="1:15" x14ac:dyDescent="0.25">
      <c r="A115" s="39" t="s">
        <v>34</v>
      </c>
      <c r="B115" s="13">
        <f t="shared" si="26"/>
        <v>15</v>
      </c>
      <c r="C115" s="59">
        <v>13</v>
      </c>
      <c r="D115" s="40"/>
      <c r="E115" s="30"/>
      <c r="F115" s="30"/>
      <c r="G115" s="30"/>
      <c r="H115" s="30">
        <v>2</v>
      </c>
      <c r="I115" s="30"/>
      <c r="J115" s="30"/>
      <c r="K115" s="30"/>
      <c r="L115" s="30"/>
      <c r="M115" s="30"/>
      <c r="N115" s="31"/>
      <c r="O115" s="13">
        <f t="shared" si="27"/>
        <v>15</v>
      </c>
    </row>
    <row r="116" spans="1:15" x14ac:dyDescent="0.25">
      <c r="A116" s="39" t="s">
        <v>35</v>
      </c>
      <c r="B116" s="13">
        <f t="shared" si="26"/>
        <v>15</v>
      </c>
      <c r="C116" s="59">
        <v>13</v>
      </c>
      <c r="D116" s="40"/>
      <c r="E116" s="30"/>
      <c r="F116" s="30"/>
      <c r="G116" s="30"/>
      <c r="H116" s="30">
        <v>2</v>
      </c>
      <c r="I116" s="30"/>
      <c r="J116" s="30"/>
      <c r="K116" s="30"/>
      <c r="L116" s="30"/>
      <c r="M116" s="30"/>
      <c r="N116" s="31"/>
      <c r="O116" s="13">
        <f t="shared" si="27"/>
        <v>15</v>
      </c>
    </row>
    <row r="117" spans="1:15" x14ac:dyDescent="0.25">
      <c r="A117" s="39" t="s">
        <v>36</v>
      </c>
      <c r="B117" s="13">
        <f t="shared" si="26"/>
        <v>15</v>
      </c>
      <c r="C117" s="59">
        <v>13</v>
      </c>
      <c r="D117" s="40"/>
      <c r="E117" s="30"/>
      <c r="F117" s="30"/>
      <c r="G117" s="30"/>
      <c r="H117" s="30">
        <v>2</v>
      </c>
      <c r="I117" s="30"/>
      <c r="J117" s="30"/>
      <c r="K117" s="30"/>
      <c r="L117" s="30"/>
      <c r="M117" s="30"/>
      <c r="N117" s="31"/>
      <c r="O117" s="13">
        <f t="shared" si="27"/>
        <v>15</v>
      </c>
    </row>
    <row r="118" spans="1:15" x14ac:dyDescent="0.25">
      <c r="A118" s="39" t="s">
        <v>37</v>
      </c>
      <c r="B118" s="13">
        <f t="shared" si="26"/>
        <v>15</v>
      </c>
      <c r="C118" s="59">
        <v>13</v>
      </c>
      <c r="D118" s="40"/>
      <c r="E118" s="30"/>
      <c r="F118" s="30"/>
      <c r="G118" s="30"/>
      <c r="H118" s="30">
        <v>2</v>
      </c>
      <c r="I118" s="30"/>
      <c r="J118" s="30"/>
      <c r="K118" s="30"/>
      <c r="L118" s="30"/>
      <c r="M118" s="30"/>
      <c r="N118" s="31"/>
      <c r="O118" s="13">
        <f t="shared" si="27"/>
        <v>15</v>
      </c>
    </row>
    <row r="119" spans="1:15" x14ac:dyDescent="0.25">
      <c r="A119" s="39" t="s">
        <v>38</v>
      </c>
      <c r="B119" s="13">
        <f t="shared" si="26"/>
        <v>50</v>
      </c>
      <c r="C119" s="59">
        <v>48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50</v>
      </c>
    </row>
    <row r="120" spans="1:15" x14ac:dyDescent="0.25">
      <c r="A120" s="39" t="s">
        <v>39</v>
      </c>
      <c r="B120" s="13">
        <f t="shared" si="26"/>
        <v>15</v>
      </c>
      <c r="C120" s="59">
        <v>13</v>
      </c>
      <c r="D120" s="40"/>
      <c r="E120" s="30"/>
      <c r="F120" s="30"/>
      <c r="G120" s="30"/>
      <c r="H120" s="30">
        <v>2</v>
      </c>
      <c r="I120" s="30"/>
      <c r="J120" s="30"/>
      <c r="K120" s="30"/>
      <c r="L120" s="30"/>
      <c r="M120" s="30"/>
      <c r="N120" s="31"/>
      <c r="O120" s="13">
        <f t="shared" si="27"/>
        <v>15</v>
      </c>
    </row>
    <row r="121" spans="1:15" x14ac:dyDescent="0.25">
      <c r="A121" s="39" t="s">
        <v>40</v>
      </c>
      <c r="B121" s="13">
        <f t="shared" si="26"/>
        <v>15</v>
      </c>
      <c r="C121" s="59">
        <v>13</v>
      </c>
      <c r="D121" s="40"/>
      <c r="E121" s="30"/>
      <c r="F121" s="30"/>
      <c r="G121" s="30"/>
      <c r="H121" s="30">
        <v>2</v>
      </c>
      <c r="I121" s="30"/>
      <c r="J121" s="30"/>
      <c r="K121" s="30"/>
      <c r="L121" s="30"/>
      <c r="M121" s="30"/>
      <c r="N121" s="31"/>
      <c r="O121" s="13">
        <f t="shared" si="27"/>
        <v>15</v>
      </c>
    </row>
    <row r="122" spans="1:15" x14ac:dyDescent="0.25">
      <c r="A122" s="39" t="s">
        <v>41</v>
      </c>
      <c r="B122" s="13">
        <f t="shared" si="26"/>
        <v>15</v>
      </c>
      <c r="C122" s="59">
        <v>13</v>
      </c>
      <c r="D122" s="40"/>
      <c r="E122" s="30"/>
      <c r="F122" s="30"/>
      <c r="G122" s="30"/>
      <c r="H122" s="30">
        <v>2</v>
      </c>
      <c r="I122" s="30"/>
      <c r="J122" s="30"/>
      <c r="K122" s="30"/>
      <c r="L122" s="30"/>
      <c r="M122" s="30"/>
      <c r="N122" s="31"/>
      <c r="O122" s="13">
        <f t="shared" si="27"/>
        <v>15</v>
      </c>
    </row>
    <row r="123" spans="1:15" x14ac:dyDescent="0.25">
      <c r="A123" s="39" t="s">
        <v>42</v>
      </c>
      <c r="B123" s="13">
        <f t="shared" si="26"/>
        <v>15</v>
      </c>
      <c r="C123" s="59">
        <v>13</v>
      </c>
      <c r="D123" s="40"/>
      <c r="E123" s="30"/>
      <c r="F123" s="30"/>
      <c r="G123" s="30"/>
      <c r="H123" s="30">
        <v>2</v>
      </c>
      <c r="I123" s="30"/>
      <c r="J123" s="30"/>
      <c r="K123" s="30"/>
      <c r="L123" s="30"/>
      <c r="M123" s="30"/>
      <c r="N123" s="31"/>
      <c r="O123" s="13">
        <f t="shared" si="27"/>
        <v>15</v>
      </c>
    </row>
    <row r="124" spans="1:15" x14ac:dyDescent="0.25">
      <c r="A124" s="39" t="s">
        <v>43</v>
      </c>
      <c r="B124" s="13">
        <f t="shared" si="26"/>
        <v>60</v>
      </c>
      <c r="C124" s="59">
        <v>38</v>
      </c>
      <c r="D124" s="40"/>
      <c r="E124" s="30"/>
      <c r="F124" s="30"/>
      <c r="G124" s="30"/>
      <c r="H124" s="30">
        <v>22</v>
      </c>
      <c r="I124" s="30"/>
      <c r="J124" s="30"/>
      <c r="K124" s="30"/>
      <c r="L124" s="30"/>
      <c r="M124" s="30"/>
      <c r="N124" s="31"/>
      <c r="O124" s="13">
        <f t="shared" si="27"/>
        <v>60</v>
      </c>
    </row>
    <row r="125" spans="1:15" x14ac:dyDescent="0.25">
      <c r="A125" s="39" t="s">
        <v>44</v>
      </c>
      <c r="B125" s="13">
        <f t="shared" si="26"/>
        <v>15</v>
      </c>
      <c r="C125" s="59">
        <v>13</v>
      </c>
      <c r="D125" s="40"/>
      <c r="E125" s="30"/>
      <c r="F125" s="30"/>
      <c r="G125" s="30"/>
      <c r="H125" s="30">
        <v>2</v>
      </c>
      <c r="I125" s="30"/>
      <c r="J125" s="30"/>
      <c r="K125" s="30"/>
      <c r="L125" s="30"/>
      <c r="M125" s="30"/>
      <c r="N125" s="31"/>
      <c r="O125" s="13">
        <f t="shared" si="27"/>
        <v>15</v>
      </c>
    </row>
    <row r="126" spans="1:15" x14ac:dyDescent="0.25">
      <c r="A126" s="39" t="s">
        <v>45</v>
      </c>
      <c r="B126" s="13">
        <f t="shared" si="26"/>
        <v>15</v>
      </c>
      <c r="C126" s="59">
        <v>13</v>
      </c>
      <c r="D126" s="40"/>
      <c r="E126" s="30"/>
      <c r="F126" s="30"/>
      <c r="G126" s="30"/>
      <c r="H126" s="30">
        <v>2</v>
      </c>
      <c r="I126" s="30"/>
      <c r="J126" s="30"/>
      <c r="K126" s="30"/>
      <c r="L126" s="30"/>
      <c r="M126" s="30"/>
      <c r="N126" s="31"/>
      <c r="O126" s="13">
        <f t="shared" si="27"/>
        <v>15</v>
      </c>
    </row>
    <row r="127" spans="1:15" ht="15" customHeight="1" x14ac:dyDescent="0.25">
      <c r="A127" s="39" t="s">
        <v>46</v>
      </c>
      <c r="B127" s="13">
        <f t="shared" si="26"/>
        <v>15</v>
      </c>
      <c r="C127" s="59">
        <v>13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15</v>
      </c>
    </row>
    <row r="128" spans="1:15" ht="15" customHeight="1" x14ac:dyDescent="0.25">
      <c r="A128" s="39" t="s">
        <v>47</v>
      </c>
      <c r="B128" s="13">
        <f t="shared" si="26"/>
        <v>15</v>
      </c>
      <c r="C128" s="59">
        <v>13</v>
      </c>
      <c r="D128" s="40"/>
      <c r="E128" s="30"/>
      <c r="F128" s="30"/>
      <c r="G128" s="30"/>
      <c r="H128" s="30">
        <v>2</v>
      </c>
      <c r="I128" s="30"/>
      <c r="J128" s="30"/>
      <c r="K128" s="30"/>
      <c r="L128" s="30"/>
      <c r="M128" s="30"/>
      <c r="N128" s="31"/>
      <c r="O128" s="13">
        <f t="shared" si="27"/>
        <v>15</v>
      </c>
    </row>
    <row r="129" spans="1:15" ht="15.75" customHeight="1" x14ac:dyDescent="0.25">
      <c r="A129" s="39" t="s">
        <v>48</v>
      </c>
      <c r="B129" s="13">
        <f t="shared" si="26"/>
        <v>50</v>
      </c>
      <c r="C129" s="59">
        <v>30</v>
      </c>
      <c r="D129" s="40"/>
      <c r="E129" s="30"/>
      <c r="F129" s="30"/>
      <c r="G129" s="30"/>
      <c r="H129" s="30">
        <v>20</v>
      </c>
      <c r="I129" s="30"/>
      <c r="J129" s="30"/>
      <c r="K129" s="30"/>
      <c r="L129" s="30"/>
      <c r="M129" s="30"/>
      <c r="N129" s="31"/>
      <c r="O129" s="13">
        <f t="shared" si="27"/>
        <v>50</v>
      </c>
    </row>
    <row r="130" spans="1:15" ht="15.75" thickBot="1" x14ac:dyDescent="0.3">
      <c r="A130" s="42" t="s">
        <v>49</v>
      </c>
      <c r="B130" s="16">
        <f t="shared" si="26"/>
        <v>15</v>
      </c>
      <c r="C130" s="59">
        <v>13</v>
      </c>
      <c r="D130" s="40"/>
      <c r="E130" s="30"/>
      <c r="F130" s="30"/>
      <c r="G130" s="30"/>
      <c r="H130" s="30">
        <v>2</v>
      </c>
      <c r="I130" s="32"/>
      <c r="J130" s="32"/>
      <c r="K130" s="32"/>
      <c r="L130" s="32"/>
      <c r="M130" s="32"/>
      <c r="N130" s="33"/>
      <c r="O130" s="16">
        <f t="shared" si="27"/>
        <v>15</v>
      </c>
    </row>
    <row r="131" spans="1:15" x14ac:dyDescent="0.25">
      <c r="A131" s="190" t="s">
        <v>50</v>
      </c>
      <c r="B131" s="66">
        <f t="shared" si="26"/>
        <v>805</v>
      </c>
      <c r="C131" s="63">
        <f t="shared" ref="C131:N131" si="28">C132+C133</f>
        <v>771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29</v>
      </c>
      <c r="I131" s="64">
        <f t="shared" si="28"/>
        <v>0</v>
      </c>
      <c r="J131" s="64">
        <f t="shared" si="28"/>
        <v>5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805</v>
      </c>
    </row>
    <row r="132" spans="1:15" x14ac:dyDescent="0.25">
      <c r="A132" s="191" t="s">
        <v>166</v>
      </c>
      <c r="B132" s="67">
        <f t="shared" si="26"/>
        <v>665</v>
      </c>
      <c r="C132" s="68">
        <f t="shared" ref="C132:N132" si="29">C134+C135+C136+C137+C138+C139+C140+C141+C142+C143+C144+C145+C146+C147+C148+C149+C150+C151+C152+C153+C154+C155+C156</f>
        <v>639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21</v>
      </c>
      <c r="I132" s="69">
        <f t="shared" si="29"/>
        <v>0</v>
      </c>
      <c r="J132" s="69">
        <f t="shared" si="29"/>
        <v>5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665</v>
      </c>
    </row>
    <row r="133" spans="1:15" ht="15.75" thickBot="1" x14ac:dyDescent="0.3">
      <c r="A133" s="192" t="s">
        <v>169</v>
      </c>
      <c r="B133" s="71">
        <f t="shared" si="26"/>
        <v>140</v>
      </c>
      <c r="C133" s="72">
        <f>C157+C158+C159+C160+C161+C162+C163+C164+C165</f>
        <v>132</v>
      </c>
      <c r="D133" s="72">
        <f t="shared" ref="D133:N133" si="30">D157+D158+D159+D160+D161+D162+D163+D164+D165</f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8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140</v>
      </c>
    </row>
    <row r="134" spans="1:15" x14ac:dyDescent="0.25">
      <c r="A134" s="38" t="s">
        <v>51</v>
      </c>
      <c r="B134" s="8">
        <f t="shared" si="26"/>
        <v>30</v>
      </c>
      <c r="C134" s="58">
        <v>28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/>
      <c r="N134" s="29"/>
      <c r="O134" s="8">
        <f t="shared" si="27"/>
        <v>30</v>
      </c>
    </row>
    <row r="135" spans="1:15" x14ac:dyDescent="0.25">
      <c r="A135" s="39" t="s">
        <v>52</v>
      </c>
      <c r="B135" s="13">
        <f t="shared" si="26"/>
        <v>50</v>
      </c>
      <c r="C135" s="59">
        <v>49</v>
      </c>
      <c r="D135" s="40"/>
      <c r="E135" s="30"/>
      <c r="F135" s="30"/>
      <c r="G135" s="30"/>
      <c r="H135" s="30">
        <v>1</v>
      </c>
      <c r="I135" s="30"/>
      <c r="J135" s="30"/>
      <c r="K135" s="30"/>
      <c r="L135" s="30"/>
      <c r="M135" s="30"/>
      <c r="N135" s="31"/>
      <c r="O135" s="13">
        <f t="shared" si="27"/>
        <v>50</v>
      </c>
    </row>
    <row r="136" spans="1:15" x14ac:dyDescent="0.25">
      <c r="A136" s="39" t="s">
        <v>53</v>
      </c>
      <c r="B136" s="13">
        <f t="shared" si="26"/>
        <v>15</v>
      </c>
      <c r="C136" s="59">
        <v>14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15</v>
      </c>
    </row>
    <row r="137" spans="1:15" x14ac:dyDescent="0.25">
      <c r="A137" s="39" t="s">
        <v>54</v>
      </c>
      <c r="B137" s="13">
        <f t="shared" si="26"/>
        <v>50</v>
      </c>
      <c r="C137" s="59">
        <v>49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50</v>
      </c>
    </row>
    <row r="138" spans="1:15" x14ac:dyDescent="0.25">
      <c r="A138" s="39" t="s">
        <v>55</v>
      </c>
      <c r="B138" s="13">
        <f t="shared" si="26"/>
        <v>50</v>
      </c>
      <c r="C138" s="59">
        <v>49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50</v>
      </c>
    </row>
    <row r="139" spans="1:15" x14ac:dyDescent="0.25">
      <c r="A139" s="39" t="s">
        <v>56</v>
      </c>
      <c r="B139" s="13">
        <f t="shared" si="26"/>
        <v>30</v>
      </c>
      <c r="C139" s="59">
        <v>29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30</v>
      </c>
    </row>
    <row r="140" spans="1:15" x14ac:dyDescent="0.25">
      <c r="A140" s="39" t="s">
        <v>57</v>
      </c>
      <c r="B140" s="13">
        <f t="shared" ref="B140:B171" si="31">SUM(C140:N140)</f>
        <v>20</v>
      </c>
      <c r="C140" s="59">
        <v>19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20</v>
      </c>
    </row>
    <row r="141" spans="1:15" x14ac:dyDescent="0.25">
      <c r="A141" s="39" t="s">
        <v>58</v>
      </c>
      <c r="B141" s="13">
        <f t="shared" si="31"/>
        <v>30</v>
      </c>
      <c r="C141" s="59">
        <v>29</v>
      </c>
      <c r="D141" s="40"/>
      <c r="E141" s="30"/>
      <c r="F141" s="30"/>
      <c r="G141" s="30"/>
      <c r="H141" s="30">
        <v>1</v>
      </c>
      <c r="I141" s="30"/>
      <c r="J141" s="30"/>
      <c r="K141" s="30"/>
      <c r="L141" s="30"/>
      <c r="M141" s="30"/>
      <c r="N141" s="31"/>
      <c r="O141" s="13">
        <f t="shared" si="27"/>
        <v>30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20</v>
      </c>
      <c r="C143" s="59">
        <v>19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20</v>
      </c>
    </row>
    <row r="144" spans="1:15" x14ac:dyDescent="0.25">
      <c r="A144" s="39" t="s">
        <v>61</v>
      </c>
      <c r="B144" s="13">
        <f t="shared" si="31"/>
        <v>30</v>
      </c>
      <c r="C144" s="59">
        <v>29</v>
      </c>
      <c r="D144" s="40"/>
      <c r="E144" s="30"/>
      <c r="F144" s="30"/>
      <c r="G144" s="30"/>
      <c r="H144" s="30">
        <v>1</v>
      </c>
      <c r="I144" s="30"/>
      <c r="J144" s="30"/>
      <c r="K144" s="30"/>
      <c r="L144" s="30"/>
      <c r="M144" s="30"/>
      <c r="N144" s="31"/>
      <c r="O144" s="13">
        <f t="shared" si="27"/>
        <v>30</v>
      </c>
    </row>
    <row r="145" spans="1:15" x14ac:dyDescent="0.25">
      <c r="A145" s="39" t="s">
        <v>62</v>
      </c>
      <c r="B145" s="13">
        <f t="shared" si="31"/>
        <v>20</v>
      </c>
      <c r="C145" s="59">
        <v>19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7"/>
        <v>20</v>
      </c>
    </row>
    <row r="146" spans="1:15" x14ac:dyDescent="0.25">
      <c r="A146" s="39" t="s">
        <v>63</v>
      </c>
      <c r="B146" s="13">
        <f t="shared" si="31"/>
        <v>30</v>
      </c>
      <c r="C146" s="59">
        <v>29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30</v>
      </c>
    </row>
    <row r="147" spans="1:15" x14ac:dyDescent="0.25">
      <c r="A147" s="39" t="s">
        <v>64</v>
      </c>
      <c r="B147" s="13">
        <f t="shared" si="31"/>
        <v>50</v>
      </c>
      <c r="C147" s="205">
        <v>48</v>
      </c>
      <c r="D147" s="40"/>
      <c r="E147" s="30"/>
      <c r="F147" s="30"/>
      <c r="G147" s="30"/>
      <c r="H147" s="30">
        <v>1</v>
      </c>
      <c r="I147" s="30"/>
      <c r="J147" s="30">
        <v>1</v>
      </c>
      <c r="K147" s="30"/>
      <c r="L147" s="30"/>
      <c r="M147" s="30"/>
      <c r="N147" s="31"/>
      <c r="O147" s="13">
        <f t="shared" si="27"/>
        <v>50</v>
      </c>
    </row>
    <row r="148" spans="1:15" x14ac:dyDescent="0.25">
      <c r="A148" s="39" t="s">
        <v>65</v>
      </c>
      <c r="B148" s="13">
        <f t="shared" si="31"/>
        <v>30</v>
      </c>
      <c r="C148" s="59">
        <v>28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30</v>
      </c>
    </row>
    <row r="149" spans="1:15" x14ac:dyDescent="0.25">
      <c r="A149" s="39" t="s">
        <v>66</v>
      </c>
      <c r="B149" s="13">
        <f t="shared" si="31"/>
        <v>30</v>
      </c>
      <c r="C149" s="59">
        <v>29</v>
      </c>
      <c r="D149" s="40"/>
      <c r="E149" s="30"/>
      <c r="F149" s="30"/>
      <c r="G149" s="30"/>
      <c r="H149" s="30">
        <v>1</v>
      </c>
      <c r="I149" s="30"/>
      <c r="J149" s="30"/>
      <c r="K149" s="30"/>
      <c r="L149" s="30"/>
      <c r="M149" s="30"/>
      <c r="N149" s="31"/>
      <c r="O149" s="13">
        <f t="shared" si="27"/>
        <v>30</v>
      </c>
    </row>
    <row r="150" spans="1:15" x14ac:dyDescent="0.25">
      <c r="A150" s="39" t="s">
        <v>67</v>
      </c>
      <c r="B150" s="13">
        <f t="shared" si="31"/>
        <v>30</v>
      </c>
      <c r="C150" s="61">
        <v>29</v>
      </c>
      <c r="D150" s="54"/>
      <c r="E150" s="55"/>
      <c r="F150" s="55"/>
      <c r="G150" s="55"/>
      <c r="H150" s="55">
        <v>1</v>
      </c>
      <c r="I150" s="55"/>
      <c r="J150" s="55"/>
      <c r="K150" s="30"/>
      <c r="L150" s="30"/>
      <c r="M150" s="30"/>
      <c r="N150" s="31"/>
      <c r="O150" s="13">
        <f t="shared" si="27"/>
        <v>30</v>
      </c>
    </row>
    <row r="151" spans="1:15" x14ac:dyDescent="0.25">
      <c r="A151" s="39" t="s">
        <v>171</v>
      </c>
      <c r="B151" s="13">
        <f t="shared" si="31"/>
        <v>30</v>
      </c>
      <c r="C151" s="59">
        <v>28</v>
      </c>
      <c r="D151" s="40"/>
      <c r="E151" s="30"/>
      <c r="F151" s="30"/>
      <c r="G151" s="30"/>
      <c r="H151" s="30">
        <v>1</v>
      </c>
      <c r="I151" s="30"/>
      <c r="J151" s="30">
        <v>1</v>
      </c>
      <c r="K151" s="30"/>
      <c r="L151" s="30"/>
      <c r="M151" s="30"/>
      <c r="N151" s="31"/>
      <c r="O151" s="13">
        <f t="shared" si="27"/>
        <v>30</v>
      </c>
    </row>
    <row r="152" spans="1:15" x14ac:dyDescent="0.25">
      <c r="A152" s="39" t="s">
        <v>68</v>
      </c>
      <c r="B152" s="13">
        <f t="shared" si="31"/>
        <v>30</v>
      </c>
      <c r="C152" s="59">
        <v>29</v>
      </c>
      <c r="D152" s="40"/>
      <c r="E152" s="30"/>
      <c r="F152" s="30"/>
      <c r="G152" s="30"/>
      <c r="H152" s="30">
        <v>1</v>
      </c>
      <c r="I152" s="30"/>
      <c r="J152" s="30"/>
      <c r="K152" s="30"/>
      <c r="L152" s="30"/>
      <c r="M152" s="30"/>
      <c r="N152" s="31"/>
      <c r="O152" s="13">
        <f t="shared" si="27"/>
        <v>30</v>
      </c>
    </row>
    <row r="153" spans="1:15" x14ac:dyDescent="0.25">
      <c r="A153" s="39" t="s">
        <v>69</v>
      </c>
      <c r="B153" s="13">
        <f t="shared" si="31"/>
        <v>30</v>
      </c>
      <c r="C153" s="59">
        <v>29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7"/>
        <v>30</v>
      </c>
    </row>
    <row r="154" spans="1:15" x14ac:dyDescent="0.25">
      <c r="A154" s="39" t="s">
        <v>70</v>
      </c>
      <c r="B154" s="13">
        <f t="shared" si="31"/>
        <v>30</v>
      </c>
      <c r="C154" s="59">
        <v>28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30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30</v>
      </c>
      <c r="C156" s="59">
        <v>29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30</v>
      </c>
    </row>
    <row r="157" spans="1:15" x14ac:dyDescent="0.25">
      <c r="A157" s="39" t="s">
        <v>73</v>
      </c>
      <c r="B157" s="13">
        <f t="shared" si="31"/>
        <v>15</v>
      </c>
      <c r="C157" s="59">
        <v>14</v>
      </c>
      <c r="D157" s="40"/>
      <c r="E157" s="30"/>
      <c r="F157" s="30"/>
      <c r="G157" s="30"/>
      <c r="H157" s="30">
        <v>1</v>
      </c>
      <c r="I157" s="30"/>
      <c r="J157" s="30"/>
      <c r="K157" s="30"/>
      <c r="L157" s="30"/>
      <c r="M157" s="30"/>
      <c r="N157" s="31"/>
      <c r="O157" s="13">
        <f t="shared" si="27"/>
        <v>15</v>
      </c>
    </row>
    <row r="158" spans="1:15" x14ac:dyDescent="0.25">
      <c r="A158" s="39" t="s">
        <v>74</v>
      </c>
      <c r="B158" s="13">
        <f t="shared" si="31"/>
        <v>15</v>
      </c>
      <c r="C158" s="59">
        <v>14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7"/>
        <v>15</v>
      </c>
    </row>
    <row r="159" spans="1:15" x14ac:dyDescent="0.25">
      <c r="A159" s="39" t="s">
        <v>75</v>
      </c>
      <c r="B159" s="13">
        <f t="shared" si="31"/>
        <v>20</v>
      </c>
      <c r="C159" s="59">
        <v>19</v>
      </c>
      <c r="D159" s="40"/>
      <c r="E159" s="30"/>
      <c r="F159" s="30"/>
      <c r="G159" s="30"/>
      <c r="H159" s="30">
        <v>1</v>
      </c>
      <c r="I159" s="30"/>
      <c r="J159" s="30"/>
      <c r="K159" s="30"/>
      <c r="L159" s="30"/>
      <c r="M159" s="30"/>
      <c r="N159" s="31"/>
      <c r="O159" s="13">
        <f t="shared" si="27"/>
        <v>20</v>
      </c>
    </row>
    <row r="160" spans="1:15" x14ac:dyDescent="0.25">
      <c r="A160" s="39" t="s">
        <v>76</v>
      </c>
      <c r="B160" s="13">
        <f t="shared" si="31"/>
        <v>30</v>
      </c>
      <c r="C160" s="59">
        <v>29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7"/>
        <v>30</v>
      </c>
    </row>
    <row r="161" spans="1:15" x14ac:dyDescent="0.25">
      <c r="A161" s="39" t="s">
        <v>77</v>
      </c>
      <c r="B161" s="13">
        <f t="shared" si="31"/>
        <v>10</v>
      </c>
      <c r="C161" s="59">
        <v>9</v>
      </c>
      <c r="D161" s="40"/>
      <c r="E161" s="30"/>
      <c r="F161" s="30"/>
      <c r="G161" s="30"/>
      <c r="H161" s="30">
        <v>1</v>
      </c>
      <c r="I161" s="30"/>
      <c r="J161" s="30"/>
      <c r="K161" s="30"/>
      <c r="L161" s="30"/>
      <c r="M161" s="30"/>
      <c r="N161" s="31"/>
      <c r="O161" s="13">
        <f t="shared" si="27"/>
        <v>10</v>
      </c>
    </row>
    <row r="162" spans="1:15" ht="15.75" customHeight="1" x14ac:dyDescent="0.25">
      <c r="A162" s="45" t="s">
        <v>78</v>
      </c>
      <c r="B162" s="13">
        <f t="shared" si="31"/>
        <v>20</v>
      </c>
      <c r="C162" s="59">
        <v>19</v>
      </c>
      <c r="D162" s="40"/>
      <c r="E162" s="30"/>
      <c r="F162" s="30"/>
      <c r="G162" s="30"/>
      <c r="H162" s="30">
        <v>1</v>
      </c>
      <c r="I162" s="30"/>
      <c r="J162" s="30"/>
      <c r="K162" s="30"/>
      <c r="L162" s="30"/>
      <c r="M162" s="30"/>
      <c r="N162" s="31"/>
      <c r="O162" s="13">
        <f t="shared" si="27"/>
        <v>20</v>
      </c>
    </row>
    <row r="163" spans="1:15" x14ac:dyDescent="0.25">
      <c r="A163" s="45" t="s">
        <v>79</v>
      </c>
      <c r="B163" s="13">
        <f t="shared" si="31"/>
        <v>15</v>
      </c>
      <c r="C163" s="59">
        <v>14</v>
      </c>
      <c r="D163" s="40"/>
      <c r="E163" s="30"/>
      <c r="F163" s="30"/>
      <c r="G163" s="30"/>
      <c r="H163" s="30">
        <v>1</v>
      </c>
      <c r="I163" s="30"/>
      <c r="J163" s="30"/>
      <c r="K163" s="30"/>
      <c r="L163" s="30"/>
      <c r="M163" s="30"/>
      <c r="N163" s="31"/>
      <c r="O163" s="13">
        <f t="shared" si="27"/>
        <v>15</v>
      </c>
    </row>
    <row r="164" spans="1:15" x14ac:dyDescent="0.25">
      <c r="A164" s="45" t="s">
        <v>80</v>
      </c>
      <c r="B164" s="13">
        <f t="shared" si="31"/>
        <v>15</v>
      </c>
      <c r="C164" s="59">
        <v>14</v>
      </c>
      <c r="D164" s="40"/>
      <c r="E164" s="30"/>
      <c r="F164" s="30"/>
      <c r="G164" s="30"/>
      <c r="H164" s="30">
        <v>1</v>
      </c>
      <c r="I164" s="30"/>
      <c r="J164" s="30"/>
      <c r="K164" s="30"/>
      <c r="L164" s="30"/>
      <c r="M164" s="30"/>
      <c r="N164" s="31"/>
      <c r="O164" s="13">
        <f t="shared" si="27"/>
        <v>15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36</v>
      </c>
      <c r="C166" s="63">
        <f t="shared" ref="C166:N166" si="32">C167+C168+C169+C170+C171+C172</f>
        <v>34</v>
      </c>
      <c r="D166" s="63">
        <f t="shared" si="32"/>
        <v>2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36</v>
      </c>
    </row>
    <row r="167" spans="1:15" x14ac:dyDescent="0.25">
      <c r="A167" s="38" t="s">
        <v>83</v>
      </c>
      <c r="B167" s="8">
        <f t="shared" si="31"/>
        <v>12</v>
      </c>
      <c r="C167" s="58">
        <v>11</v>
      </c>
      <c r="D167" s="35">
        <v>1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12</v>
      </c>
    </row>
    <row r="168" spans="1:15" x14ac:dyDescent="0.25">
      <c r="A168" s="39" t="s">
        <v>84</v>
      </c>
      <c r="B168" s="13">
        <f t="shared" si="31"/>
        <v>5</v>
      </c>
      <c r="C168" s="59">
        <v>5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5</v>
      </c>
    </row>
    <row r="169" spans="1:15" x14ac:dyDescent="0.25">
      <c r="A169" s="39" t="s">
        <v>85</v>
      </c>
      <c r="B169" s="13">
        <f t="shared" si="31"/>
        <v>6</v>
      </c>
      <c r="C169" s="59">
        <v>6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6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8</v>
      </c>
      <c r="C171" s="59">
        <v>7</v>
      </c>
      <c r="D171" s="40">
        <v>1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8</v>
      </c>
    </row>
    <row r="172" spans="1:15" ht="15.75" thickBot="1" x14ac:dyDescent="0.3">
      <c r="A172" s="42" t="s">
        <v>104</v>
      </c>
      <c r="B172" s="16">
        <f>SUM(C172:N172)</f>
        <v>5</v>
      </c>
      <c r="C172" s="60">
        <v>5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5</v>
      </c>
    </row>
    <row r="173" spans="1:15" x14ac:dyDescent="0.25">
      <c r="A173" s="47" t="s">
        <v>165</v>
      </c>
      <c r="B173" s="66">
        <f>SUM(C173:N173)</f>
        <v>80</v>
      </c>
      <c r="C173" s="77">
        <v>55</v>
      </c>
      <c r="D173" s="63">
        <v>2</v>
      </c>
      <c r="E173" s="64">
        <v>15</v>
      </c>
      <c r="F173" s="64"/>
      <c r="G173" s="64"/>
      <c r="H173" s="64">
        <v>8</v>
      </c>
      <c r="I173" s="64"/>
      <c r="J173" s="64"/>
      <c r="K173" s="64"/>
      <c r="L173" s="64"/>
      <c r="M173" s="64"/>
      <c r="N173" s="65"/>
      <c r="O173" s="66">
        <f t="shared" si="33"/>
        <v>80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9</v>
      </c>
      <c r="D174" s="72"/>
      <c r="E174" s="73">
        <v>5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97</v>
      </c>
      <c r="C175" s="77">
        <v>92</v>
      </c>
      <c r="D175" s="63"/>
      <c r="E175" s="64"/>
      <c r="F175" s="64"/>
      <c r="G175" s="64"/>
      <c r="H175" s="64"/>
      <c r="I175" s="64"/>
      <c r="J175" s="64"/>
      <c r="K175" s="64">
        <v>5</v>
      </c>
      <c r="L175" s="64"/>
      <c r="M175" s="64"/>
      <c r="N175" s="65"/>
      <c r="O175" s="66">
        <f t="shared" si="33"/>
        <v>97</v>
      </c>
    </row>
    <row r="176" spans="1:15" ht="15.75" thickBot="1" x14ac:dyDescent="0.3">
      <c r="A176" s="49" t="s">
        <v>89</v>
      </c>
      <c r="B176" s="79">
        <f>SUM(C176:N176)</f>
        <v>103</v>
      </c>
      <c r="C176" s="79">
        <v>3</v>
      </c>
      <c r="D176" s="80"/>
      <c r="E176" s="81"/>
      <c r="F176" s="81"/>
      <c r="G176" s="81"/>
      <c r="H176" s="81"/>
      <c r="I176" s="81"/>
      <c r="J176" s="85">
        <v>100</v>
      </c>
      <c r="K176" s="81"/>
      <c r="L176" s="81"/>
      <c r="M176" s="81"/>
      <c r="N176" s="82"/>
      <c r="O176" s="62">
        <f t="shared" si="33"/>
        <v>103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2445</v>
      </c>
      <c r="C4" s="11">
        <f t="shared" ref="C4:N4" si="1">C5+C6</f>
        <v>2080</v>
      </c>
      <c r="D4" s="11">
        <f t="shared" si="1"/>
        <v>46</v>
      </c>
      <c r="E4" s="10">
        <f t="shared" si="1"/>
        <v>35</v>
      </c>
      <c r="F4" s="10">
        <f t="shared" si="1"/>
        <v>0</v>
      </c>
      <c r="G4" s="10">
        <f t="shared" si="1"/>
        <v>0</v>
      </c>
      <c r="H4" s="10">
        <f t="shared" si="1"/>
        <v>181</v>
      </c>
      <c r="I4" s="10">
        <f t="shared" si="1"/>
        <v>12</v>
      </c>
      <c r="J4" s="10">
        <f t="shared" si="1"/>
        <v>74</v>
      </c>
      <c r="K4" s="10">
        <f t="shared" si="1"/>
        <v>4</v>
      </c>
      <c r="L4" s="10">
        <f t="shared" si="1"/>
        <v>8</v>
      </c>
      <c r="M4" s="10">
        <f t="shared" si="1"/>
        <v>5</v>
      </c>
      <c r="N4" s="12">
        <f t="shared" si="1"/>
        <v>0</v>
      </c>
      <c r="O4" s="8">
        <f t="shared" ref="O4:O39" si="2">SUM(C4:N4)</f>
        <v>2445</v>
      </c>
    </row>
    <row r="5" spans="1:15" ht="15" customHeight="1" x14ac:dyDescent="0.25">
      <c r="A5" s="194" t="s">
        <v>2</v>
      </c>
      <c r="B5" s="13">
        <f t="shared" si="0"/>
        <v>1985</v>
      </c>
      <c r="C5" s="15">
        <f t="shared" ref="C5:N5" si="3">C8+C41+C56+C66+C78+C99+C101+C132+C166+C173+C175+C176</f>
        <v>1677</v>
      </c>
      <c r="D5" s="15">
        <f t="shared" si="3"/>
        <v>46</v>
      </c>
      <c r="E5" s="15">
        <f t="shared" si="3"/>
        <v>31</v>
      </c>
      <c r="F5" s="15">
        <f t="shared" si="3"/>
        <v>0</v>
      </c>
      <c r="G5" s="15">
        <f t="shared" si="3"/>
        <v>0</v>
      </c>
      <c r="H5" s="15">
        <f t="shared" si="3"/>
        <v>128</v>
      </c>
      <c r="I5" s="15">
        <f t="shared" si="3"/>
        <v>12</v>
      </c>
      <c r="J5" s="15">
        <f t="shared" si="3"/>
        <v>74</v>
      </c>
      <c r="K5" s="15">
        <f t="shared" si="3"/>
        <v>4</v>
      </c>
      <c r="L5" s="15">
        <f t="shared" si="3"/>
        <v>8</v>
      </c>
      <c r="M5" s="15">
        <f t="shared" si="3"/>
        <v>5</v>
      </c>
      <c r="N5" s="15">
        <f t="shared" si="3"/>
        <v>0</v>
      </c>
      <c r="O5" s="13">
        <f t="shared" si="2"/>
        <v>1985</v>
      </c>
    </row>
    <row r="6" spans="1:15" ht="15.75" customHeight="1" thickBot="1" x14ac:dyDescent="0.3">
      <c r="A6" s="195" t="s">
        <v>3</v>
      </c>
      <c r="B6" s="16">
        <f t="shared" si="0"/>
        <v>460</v>
      </c>
      <c r="C6" s="18">
        <f t="shared" ref="C6:N6" si="4">C9+C57+C67+C79+C102+C133+C174</f>
        <v>403</v>
      </c>
      <c r="D6" s="18">
        <f t="shared" si="4"/>
        <v>0</v>
      </c>
      <c r="E6" s="18">
        <f t="shared" si="4"/>
        <v>4</v>
      </c>
      <c r="F6" s="18">
        <f t="shared" si="4"/>
        <v>0</v>
      </c>
      <c r="G6" s="18">
        <f t="shared" si="4"/>
        <v>0</v>
      </c>
      <c r="H6" s="18">
        <f t="shared" si="4"/>
        <v>53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460</v>
      </c>
    </row>
    <row r="7" spans="1:15" ht="15" customHeight="1" x14ac:dyDescent="0.25">
      <c r="A7" s="190" t="s">
        <v>4</v>
      </c>
      <c r="B7" s="19">
        <f t="shared" si="0"/>
        <v>225</v>
      </c>
      <c r="C7" s="21">
        <f t="shared" ref="C7:N7" si="5">C8+C9</f>
        <v>180</v>
      </c>
      <c r="D7" s="21">
        <f t="shared" si="5"/>
        <v>13</v>
      </c>
      <c r="E7" s="20">
        <f t="shared" si="5"/>
        <v>3</v>
      </c>
      <c r="F7" s="20">
        <f t="shared" si="5"/>
        <v>0</v>
      </c>
      <c r="G7" s="20">
        <f t="shared" si="5"/>
        <v>0</v>
      </c>
      <c r="H7" s="20">
        <f t="shared" si="5"/>
        <v>18</v>
      </c>
      <c r="I7" s="20">
        <f t="shared" si="5"/>
        <v>6</v>
      </c>
      <c r="J7" s="20">
        <f t="shared" si="5"/>
        <v>5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225</v>
      </c>
    </row>
    <row r="8" spans="1:15" ht="15" customHeight="1" x14ac:dyDescent="0.25">
      <c r="A8" s="191" t="s">
        <v>166</v>
      </c>
      <c r="B8" s="23">
        <f t="shared" si="0"/>
        <v>223</v>
      </c>
      <c r="C8" s="25">
        <f t="shared" ref="C8:N8" si="6">C10+C11+C12+C13+C14+C15+C16+C17+C18+C19+C20+C21+C22+C23+C24+C25+C26+C27+C28+C29+C30</f>
        <v>179</v>
      </c>
      <c r="D8" s="25">
        <f t="shared" si="6"/>
        <v>13</v>
      </c>
      <c r="E8" s="24">
        <f t="shared" si="6"/>
        <v>3</v>
      </c>
      <c r="F8" s="24">
        <f t="shared" si="6"/>
        <v>0</v>
      </c>
      <c r="G8" s="24">
        <f t="shared" si="6"/>
        <v>0</v>
      </c>
      <c r="H8" s="24">
        <f t="shared" si="6"/>
        <v>17</v>
      </c>
      <c r="I8" s="24">
        <f t="shared" si="6"/>
        <v>6</v>
      </c>
      <c r="J8" s="24">
        <f t="shared" si="6"/>
        <v>5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223</v>
      </c>
    </row>
    <row r="9" spans="1:15" ht="15.75" customHeight="1" thickBot="1" x14ac:dyDescent="0.3">
      <c r="A9" s="192" t="s">
        <v>167</v>
      </c>
      <c r="B9" s="27">
        <f t="shared" si="0"/>
        <v>2</v>
      </c>
      <c r="C9" s="44">
        <f>C31+C32+C33+C34+C35+C36+C37+C38+C39+C40</f>
        <v>1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1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2</v>
      </c>
    </row>
    <row r="10" spans="1:15" x14ac:dyDescent="0.25">
      <c r="A10" s="38" t="s">
        <v>113</v>
      </c>
      <c r="B10" s="8">
        <f t="shared" si="0"/>
        <v>2</v>
      </c>
      <c r="C10" s="58">
        <v>1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2</v>
      </c>
    </row>
    <row r="11" spans="1:15" x14ac:dyDescent="0.25">
      <c r="A11" s="39" t="s">
        <v>112</v>
      </c>
      <c r="B11" s="13">
        <f t="shared" si="0"/>
        <v>2</v>
      </c>
      <c r="C11" s="59">
        <v>1</v>
      </c>
      <c r="D11" s="40"/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2</v>
      </c>
    </row>
    <row r="12" spans="1:15" x14ac:dyDescent="0.25">
      <c r="A12" s="39" t="s">
        <v>114</v>
      </c>
      <c r="B12" s="13">
        <f t="shared" si="0"/>
        <v>3</v>
      </c>
      <c r="C12" s="59">
        <v>2</v>
      </c>
      <c r="D12" s="40"/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3</v>
      </c>
    </row>
    <row r="13" spans="1:15" x14ac:dyDescent="0.25">
      <c r="A13" s="39" t="s">
        <v>115</v>
      </c>
      <c r="B13" s="13">
        <f t="shared" si="0"/>
        <v>20</v>
      </c>
      <c r="C13" s="59">
        <v>17</v>
      </c>
      <c r="D13" s="40">
        <v>2</v>
      </c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20</v>
      </c>
    </row>
    <row r="14" spans="1:15" x14ac:dyDescent="0.25">
      <c r="A14" s="39" t="s">
        <v>116</v>
      </c>
      <c r="B14" s="13">
        <f t="shared" si="0"/>
        <v>10</v>
      </c>
      <c r="C14" s="59">
        <v>6</v>
      </c>
      <c r="D14" s="40">
        <v>2</v>
      </c>
      <c r="E14" s="30">
        <v>1</v>
      </c>
      <c r="F14" s="30"/>
      <c r="G14" s="30"/>
      <c r="H14" s="30">
        <v>1</v>
      </c>
      <c r="I14" s="30"/>
      <c r="J14" s="30"/>
      <c r="K14" s="30"/>
      <c r="L14" s="30"/>
      <c r="M14" s="30"/>
      <c r="N14" s="31"/>
      <c r="O14" s="13">
        <f t="shared" si="2"/>
        <v>10</v>
      </c>
    </row>
    <row r="15" spans="1:15" x14ac:dyDescent="0.25">
      <c r="A15" s="39" t="s">
        <v>5</v>
      </c>
      <c r="B15" s="13">
        <f t="shared" si="0"/>
        <v>10</v>
      </c>
      <c r="C15" s="59">
        <v>9</v>
      </c>
      <c r="D15" s="40"/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10</v>
      </c>
    </row>
    <row r="16" spans="1:15" x14ac:dyDescent="0.25">
      <c r="A16" s="39" t="s">
        <v>117</v>
      </c>
      <c r="B16" s="13">
        <f t="shared" si="0"/>
        <v>8</v>
      </c>
      <c r="C16" s="59">
        <v>5</v>
      </c>
      <c r="D16" s="40">
        <v>2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8</v>
      </c>
    </row>
    <row r="17" spans="1:15" x14ac:dyDescent="0.25">
      <c r="A17" s="39" t="s">
        <v>118</v>
      </c>
      <c r="B17" s="13">
        <f t="shared" si="0"/>
        <v>11</v>
      </c>
      <c r="C17" s="59">
        <v>6</v>
      </c>
      <c r="D17" s="40">
        <v>1</v>
      </c>
      <c r="E17" s="30"/>
      <c r="F17" s="30"/>
      <c r="G17" s="30"/>
      <c r="H17" s="30">
        <v>1</v>
      </c>
      <c r="I17" s="30">
        <v>2</v>
      </c>
      <c r="J17" s="30">
        <v>1</v>
      </c>
      <c r="K17" s="30"/>
      <c r="L17" s="30"/>
      <c r="M17" s="30"/>
      <c r="N17" s="31"/>
      <c r="O17" s="13">
        <f t="shared" si="2"/>
        <v>11</v>
      </c>
    </row>
    <row r="18" spans="1:15" x14ac:dyDescent="0.25">
      <c r="A18" s="39" t="s">
        <v>119</v>
      </c>
      <c r="B18" s="13">
        <f t="shared" si="0"/>
        <v>30</v>
      </c>
      <c r="C18" s="59">
        <v>25</v>
      </c>
      <c r="D18" s="40">
        <v>2</v>
      </c>
      <c r="E18" s="30"/>
      <c r="F18" s="30"/>
      <c r="G18" s="30"/>
      <c r="H18" s="30">
        <v>1</v>
      </c>
      <c r="I18" s="30">
        <v>2</v>
      </c>
      <c r="J18" s="30"/>
      <c r="K18" s="30"/>
      <c r="L18" s="30"/>
      <c r="M18" s="30"/>
      <c r="N18" s="31"/>
      <c r="O18" s="13">
        <f t="shared" si="2"/>
        <v>30</v>
      </c>
    </row>
    <row r="19" spans="1:15" x14ac:dyDescent="0.25">
      <c r="A19" s="39" t="s">
        <v>120</v>
      </c>
      <c r="B19" s="13">
        <f t="shared" si="0"/>
        <v>50</v>
      </c>
      <c r="C19" s="59">
        <v>43</v>
      </c>
      <c r="D19" s="40">
        <v>2</v>
      </c>
      <c r="E19" s="30">
        <v>1</v>
      </c>
      <c r="F19" s="30"/>
      <c r="G19" s="30"/>
      <c r="H19" s="30">
        <v>2</v>
      </c>
      <c r="I19" s="30">
        <v>1</v>
      </c>
      <c r="J19" s="30">
        <v>1</v>
      </c>
      <c r="K19" s="30"/>
      <c r="L19" s="30"/>
      <c r="M19" s="30"/>
      <c r="N19" s="31"/>
      <c r="O19" s="13">
        <f t="shared" si="2"/>
        <v>50</v>
      </c>
    </row>
    <row r="20" spans="1:15" x14ac:dyDescent="0.25">
      <c r="A20" s="39" t="s">
        <v>6</v>
      </c>
      <c r="B20" s="13">
        <f t="shared" si="0"/>
        <v>5</v>
      </c>
      <c r="C20" s="59">
        <v>4</v>
      </c>
      <c r="D20" s="40"/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5</v>
      </c>
    </row>
    <row r="21" spans="1:15" x14ac:dyDescent="0.25">
      <c r="A21" s="39" t="s">
        <v>121</v>
      </c>
      <c r="B21" s="13">
        <f t="shared" si="0"/>
        <v>10</v>
      </c>
      <c r="C21" s="59">
        <v>7</v>
      </c>
      <c r="D21" s="40">
        <v>2</v>
      </c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10</v>
      </c>
    </row>
    <row r="22" spans="1:15" x14ac:dyDescent="0.25">
      <c r="A22" s="39" t="s">
        <v>122</v>
      </c>
      <c r="B22" s="13">
        <f t="shared" si="0"/>
        <v>30</v>
      </c>
      <c r="C22" s="59">
        <v>29</v>
      </c>
      <c r="D22" s="40"/>
      <c r="E22" s="30"/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30</v>
      </c>
    </row>
    <row r="23" spans="1:15" x14ac:dyDescent="0.25">
      <c r="A23" s="39" t="s">
        <v>7</v>
      </c>
      <c r="B23" s="13">
        <f t="shared" si="0"/>
        <v>5</v>
      </c>
      <c r="C23" s="59">
        <v>3</v>
      </c>
      <c r="D23" s="40"/>
      <c r="E23" s="30">
        <v>1</v>
      </c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5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1</v>
      </c>
      <c r="C25" s="59">
        <v>1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1</v>
      </c>
    </row>
    <row r="26" spans="1:15" x14ac:dyDescent="0.25">
      <c r="A26" s="39" t="s">
        <v>9</v>
      </c>
      <c r="B26" s="13">
        <f t="shared" si="0"/>
        <v>20</v>
      </c>
      <c r="C26" s="59">
        <v>16</v>
      </c>
      <c r="D26" s="40"/>
      <c r="E26" s="30"/>
      <c r="F26" s="30"/>
      <c r="G26" s="30"/>
      <c r="H26" s="30">
        <v>1</v>
      </c>
      <c r="I26" s="30">
        <v>1</v>
      </c>
      <c r="J26" s="30">
        <v>2</v>
      </c>
      <c r="K26" s="30"/>
      <c r="L26" s="30"/>
      <c r="M26" s="30"/>
      <c r="N26" s="31"/>
      <c r="O26" s="13">
        <f t="shared" si="2"/>
        <v>20</v>
      </c>
    </row>
    <row r="27" spans="1:15" x14ac:dyDescent="0.25">
      <c r="A27" s="39" t="s">
        <v>395</v>
      </c>
      <c r="B27" s="13">
        <f t="shared" si="0"/>
        <v>3</v>
      </c>
      <c r="C27" s="59">
        <v>2</v>
      </c>
      <c r="D27" s="40"/>
      <c r="E27" s="30"/>
      <c r="F27" s="30"/>
      <c r="G27" s="30"/>
      <c r="H27" s="30">
        <v>1</v>
      </c>
      <c r="I27" s="30"/>
      <c r="J27" s="30"/>
      <c r="K27" s="30"/>
      <c r="L27" s="30"/>
      <c r="M27" s="30"/>
      <c r="N27" s="31"/>
      <c r="O27" s="13">
        <f t="shared" si="2"/>
        <v>3</v>
      </c>
    </row>
    <row r="28" spans="1:15" x14ac:dyDescent="0.25">
      <c r="A28" s="39" t="s">
        <v>10</v>
      </c>
      <c r="B28" s="13">
        <f t="shared" si="0"/>
        <v>1</v>
      </c>
      <c r="C28" s="59">
        <v>1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1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1</v>
      </c>
      <c r="C30" s="216"/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1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1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0</v>
      </c>
    </row>
    <row r="41" spans="1:15" ht="15.75" customHeight="1" thickBot="1" x14ac:dyDescent="0.3">
      <c r="A41" s="189" t="s">
        <v>17</v>
      </c>
      <c r="B41" s="62">
        <f t="shared" si="8"/>
        <v>39</v>
      </c>
      <c r="C41" s="63">
        <f t="shared" ref="C41:N41" si="9">C42+C43+C44+C45+C46+C47+C48+C49+C50+C51+C52+C53+C54</f>
        <v>27</v>
      </c>
      <c r="D41" s="63">
        <f t="shared" si="9"/>
        <v>5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6</v>
      </c>
      <c r="I41" s="64">
        <f t="shared" si="9"/>
        <v>1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39</v>
      </c>
    </row>
    <row r="42" spans="1:15" x14ac:dyDescent="0.25">
      <c r="A42" s="38" t="s">
        <v>124</v>
      </c>
      <c r="B42" s="8">
        <f t="shared" si="8"/>
        <v>5</v>
      </c>
      <c r="C42" s="58">
        <v>4</v>
      </c>
      <c r="D42" s="35"/>
      <c r="E42" s="28"/>
      <c r="F42" s="28"/>
      <c r="G42" s="28"/>
      <c r="H42" s="28">
        <v>1</v>
      </c>
      <c r="I42" s="28"/>
      <c r="J42" s="28"/>
      <c r="K42" s="28"/>
      <c r="L42" s="28"/>
      <c r="M42" s="28"/>
      <c r="N42" s="29"/>
      <c r="O42" s="8">
        <f>SUM(C42:N42)</f>
        <v>5</v>
      </c>
    </row>
    <row r="43" spans="1:15" x14ac:dyDescent="0.25">
      <c r="A43" s="39" t="s">
        <v>125</v>
      </c>
      <c r="B43" s="13">
        <f t="shared" si="8"/>
        <v>4</v>
      </c>
      <c r="C43" s="59">
        <v>2</v>
      </c>
      <c r="D43" s="40">
        <v>1</v>
      </c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4</v>
      </c>
    </row>
    <row r="44" spans="1:15" x14ac:dyDescent="0.25">
      <c r="A44" s="39" t="s">
        <v>130</v>
      </c>
      <c r="B44" s="13">
        <f t="shared" si="8"/>
        <v>4</v>
      </c>
      <c r="C44" s="59">
        <v>3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4</v>
      </c>
    </row>
    <row r="45" spans="1:15" x14ac:dyDescent="0.25">
      <c r="A45" s="39" t="s">
        <v>18</v>
      </c>
      <c r="B45" s="13">
        <f t="shared" si="8"/>
        <v>4</v>
      </c>
      <c r="C45" s="59">
        <v>3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4</v>
      </c>
    </row>
    <row r="46" spans="1:15" x14ac:dyDescent="0.25">
      <c r="A46" s="39" t="s">
        <v>131</v>
      </c>
      <c r="B46" s="13">
        <f t="shared" si="8"/>
        <v>2</v>
      </c>
      <c r="C46" s="59">
        <v>2</v>
      </c>
      <c r="D46" s="40"/>
      <c r="E46" s="30"/>
      <c r="F46" s="30"/>
      <c r="G46" s="30"/>
      <c r="H46" s="30"/>
      <c r="I46" s="30"/>
      <c r="J46" s="30"/>
      <c r="K46" s="30"/>
      <c r="L46" s="30"/>
      <c r="M46" s="30"/>
      <c r="N46" s="31"/>
      <c r="O46" s="13">
        <f t="shared" si="10"/>
        <v>2</v>
      </c>
    </row>
    <row r="47" spans="1:15" x14ac:dyDescent="0.25">
      <c r="A47" s="39" t="s">
        <v>126</v>
      </c>
      <c r="B47" s="13">
        <f t="shared" si="8"/>
        <v>1</v>
      </c>
      <c r="C47" s="59">
        <v>1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1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3</v>
      </c>
      <c r="C50" s="59">
        <v>2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3</v>
      </c>
    </row>
    <row r="51" spans="1:15" x14ac:dyDescent="0.25">
      <c r="A51" s="39" t="s">
        <v>134</v>
      </c>
      <c r="B51" s="13">
        <f t="shared" si="8"/>
        <v>3</v>
      </c>
      <c r="C51" s="59">
        <v>2</v>
      </c>
      <c r="D51" s="40">
        <v>1</v>
      </c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3</v>
      </c>
    </row>
    <row r="52" spans="1:15" x14ac:dyDescent="0.25">
      <c r="A52" s="39" t="s">
        <v>128</v>
      </c>
      <c r="B52" s="13">
        <f t="shared" si="8"/>
        <v>4</v>
      </c>
      <c r="C52" s="216">
        <v>1</v>
      </c>
      <c r="D52" s="40">
        <v>2</v>
      </c>
      <c r="E52" s="30"/>
      <c r="F52" s="30"/>
      <c r="G52" s="30"/>
      <c r="H52" s="30"/>
      <c r="I52" s="30">
        <v>1</v>
      </c>
      <c r="J52" s="30"/>
      <c r="K52" s="30"/>
      <c r="L52" s="30"/>
      <c r="M52" s="30"/>
      <c r="N52" s="31"/>
      <c r="O52" s="13">
        <f t="shared" si="10"/>
        <v>4</v>
      </c>
    </row>
    <row r="53" spans="1:15" x14ac:dyDescent="0.25">
      <c r="A53" s="39" t="s">
        <v>135</v>
      </c>
      <c r="B53" s="13">
        <f t="shared" si="8"/>
        <v>3</v>
      </c>
      <c r="C53" s="59">
        <v>2</v>
      </c>
      <c r="D53" s="40">
        <v>1</v>
      </c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13">
        <f t="shared" si="10"/>
        <v>3</v>
      </c>
    </row>
    <row r="54" spans="1:15" ht="15.75" thickBot="1" x14ac:dyDescent="0.3">
      <c r="A54" s="42" t="s">
        <v>129</v>
      </c>
      <c r="B54" s="16">
        <f t="shared" si="8"/>
        <v>4</v>
      </c>
      <c r="C54" s="60">
        <v>3</v>
      </c>
      <c r="D54" s="43"/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4</v>
      </c>
    </row>
    <row r="55" spans="1:15" ht="15.75" customHeight="1" x14ac:dyDescent="0.25">
      <c r="A55" s="190" t="s">
        <v>374</v>
      </c>
      <c r="B55" s="66">
        <f t="shared" si="8"/>
        <v>69</v>
      </c>
      <c r="C55" s="63">
        <f t="shared" ref="C55:N55" si="11">C56+C57</f>
        <v>54</v>
      </c>
      <c r="D55" s="63">
        <f t="shared" si="11"/>
        <v>8</v>
      </c>
      <c r="E55" s="64">
        <f t="shared" si="11"/>
        <v>0</v>
      </c>
      <c r="F55" s="64">
        <f t="shared" si="11"/>
        <v>0</v>
      </c>
      <c r="G55" s="64">
        <f t="shared" si="11"/>
        <v>0</v>
      </c>
      <c r="H55" s="64">
        <f t="shared" si="11"/>
        <v>6</v>
      </c>
      <c r="I55" s="64">
        <f t="shared" si="11"/>
        <v>0</v>
      </c>
      <c r="J55" s="64">
        <f t="shared" si="11"/>
        <v>0</v>
      </c>
      <c r="K55" s="64">
        <f t="shared" si="11"/>
        <v>0</v>
      </c>
      <c r="L55" s="64">
        <f t="shared" si="11"/>
        <v>0</v>
      </c>
      <c r="M55" s="64">
        <f t="shared" si="11"/>
        <v>1</v>
      </c>
      <c r="N55" s="75">
        <f t="shared" si="11"/>
        <v>0</v>
      </c>
      <c r="O55" s="66">
        <f t="shared" si="10"/>
        <v>69</v>
      </c>
    </row>
    <row r="56" spans="1:15" x14ac:dyDescent="0.25">
      <c r="A56" s="191" t="s">
        <v>166</v>
      </c>
      <c r="B56" s="67">
        <f t="shared" si="8"/>
        <v>69</v>
      </c>
      <c r="C56" s="68">
        <f>C58+C59+C60+C61+C62</f>
        <v>54</v>
      </c>
      <c r="D56" s="68">
        <f t="shared" ref="D56:N56" si="12">D58+D59+D60+D61+D62</f>
        <v>8</v>
      </c>
      <c r="E56" s="68">
        <f t="shared" si="12"/>
        <v>0</v>
      </c>
      <c r="F56" s="68">
        <f t="shared" si="12"/>
        <v>0</v>
      </c>
      <c r="G56" s="68">
        <f t="shared" si="12"/>
        <v>0</v>
      </c>
      <c r="H56" s="68">
        <f t="shared" si="12"/>
        <v>6</v>
      </c>
      <c r="I56" s="68">
        <f t="shared" si="12"/>
        <v>0</v>
      </c>
      <c r="J56" s="68">
        <f t="shared" si="12"/>
        <v>0</v>
      </c>
      <c r="K56" s="68">
        <f t="shared" si="12"/>
        <v>0</v>
      </c>
      <c r="L56" s="68">
        <f t="shared" si="12"/>
        <v>0</v>
      </c>
      <c r="M56" s="68">
        <f t="shared" si="12"/>
        <v>1</v>
      </c>
      <c r="N56" s="68">
        <f t="shared" si="12"/>
        <v>0</v>
      </c>
      <c r="O56" s="67">
        <f t="shared" si="10"/>
        <v>69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50</v>
      </c>
      <c r="C58" s="58">
        <v>46</v>
      </c>
      <c r="D58" s="35">
        <v>2</v>
      </c>
      <c r="E58" s="28"/>
      <c r="F58" s="28"/>
      <c r="G58" s="28"/>
      <c r="H58" s="28">
        <v>2</v>
      </c>
      <c r="I58" s="28"/>
      <c r="J58" s="28"/>
      <c r="K58" s="28"/>
      <c r="L58" s="28"/>
      <c r="M58" s="28"/>
      <c r="N58" s="29"/>
      <c r="O58" s="8">
        <f t="shared" si="10"/>
        <v>50</v>
      </c>
    </row>
    <row r="59" spans="1:15" x14ac:dyDescent="0.25">
      <c r="A59" s="39" t="s">
        <v>136</v>
      </c>
      <c r="B59" s="13">
        <f t="shared" si="8"/>
        <v>5</v>
      </c>
      <c r="C59" s="59">
        <v>2</v>
      </c>
      <c r="D59" s="40">
        <v>2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5</v>
      </c>
    </row>
    <row r="60" spans="1:15" x14ac:dyDescent="0.25">
      <c r="A60" s="39" t="s">
        <v>137</v>
      </c>
      <c r="B60" s="13">
        <f t="shared" si="8"/>
        <v>6</v>
      </c>
      <c r="C60" s="59">
        <v>2</v>
      </c>
      <c r="D60" s="40">
        <v>2</v>
      </c>
      <c r="E60" s="30"/>
      <c r="F60" s="30"/>
      <c r="G60" s="30"/>
      <c r="H60" s="30">
        <v>1</v>
      </c>
      <c r="I60" s="30"/>
      <c r="J60" s="30"/>
      <c r="K60" s="30"/>
      <c r="L60" s="30"/>
      <c r="M60" s="30">
        <v>1</v>
      </c>
      <c r="N60" s="31"/>
      <c r="O60" s="13">
        <f>SUM(C60:N60)</f>
        <v>6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8</v>
      </c>
      <c r="C62" s="59">
        <v>4</v>
      </c>
      <c r="D62" s="40">
        <v>2</v>
      </c>
      <c r="E62" s="30"/>
      <c r="F62" s="30"/>
      <c r="G62" s="30"/>
      <c r="H62" s="30">
        <v>2</v>
      </c>
      <c r="I62" s="30"/>
      <c r="J62" s="30"/>
      <c r="K62" s="30"/>
      <c r="L62" s="30"/>
      <c r="M62" s="30"/>
      <c r="N62" s="31"/>
      <c r="O62" s="13">
        <f>SUM(C62:N62)</f>
        <v>8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120</v>
      </c>
      <c r="C65" s="77">
        <f t="shared" ref="C65:N65" si="15">C66+C67</f>
        <v>104</v>
      </c>
      <c r="D65" s="63">
        <f t="shared" si="15"/>
        <v>4</v>
      </c>
      <c r="E65" s="64">
        <f t="shared" si="15"/>
        <v>2</v>
      </c>
      <c r="F65" s="64">
        <f t="shared" si="15"/>
        <v>0</v>
      </c>
      <c r="G65" s="64">
        <f t="shared" si="15"/>
        <v>0</v>
      </c>
      <c r="H65" s="64">
        <f t="shared" si="15"/>
        <v>6</v>
      </c>
      <c r="I65" s="64">
        <f t="shared" si="15"/>
        <v>2</v>
      </c>
      <c r="J65" s="64">
        <f t="shared" si="15"/>
        <v>1</v>
      </c>
      <c r="K65" s="64">
        <f t="shared" si="15"/>
        <v>0</v>
      </c>
      <c r="L65" s="64">
        <f t="shared" si="15"/>
        <v>0</v>
      </c>
      <c r="M65" s="64">
        <f t="shared" si="15"/>
        <v>1</v>
      </c>
      <c r="N65" s="65">
        <f t="shared" si="15"/>
        <v>0</v>
      </c>
      <c r="O65" s="86">
        <f t="shared" si="14"/>
        <v>120</v>
      </c>
    </row>
    <row r="66" spans="1:15" x14ac:dyDescent="0.25">
      <c r="A66" s="191" t="s">
        <v>166</v>
      </c>
      <c r="B66" s="67">
        <f t="shared" si="8"/>
        <v>95</v>
      </c>
      <c r="C66" s="89">
        <f>C68+C69+C70</f>
        <v>81</v>
      </c>
      <c r="D66" s="68">
        <f t="shared" ref="D66:N66" si="16">D68+D69+D70</f>
        <v>4</v>
      </c>
      <c r="E66" s="69">
        <f t="shared" si="16"/>
        <v>2</v>
      </c>
      <c r="F66" s="69">
        <f t="shared" si="16"/>
        <v>0</v>
      </c>
      <c r="G66" s="69">
        <f t="shared" si="16"/>
        <v>0</v>
      </c>
      <c r="H66" s="69">
        <f t="shared" si="16"/>
        <v>4</v>
      </c>
      <c r="I66" s="69">
        <f t="shared" si="16"/>
        <v>2</v>
      </c>
      <c r="J66" s="69">
        <f t="shared" si="16"/>
        <v>1</v>
      </c>
      <c r="K66" s="69">
        <f t="shared" si="16"/>
        <v>0</v>
      </c>
      <c r="L66" s="69">
        <f t="shared" si="16"/>
        <v>0</v>
      </c>
      <c r="M66" s="69">
        <f t="shared" si="16"/>
        <v>1</v>
      </c>
      <c r="N66" s="70">
        <f t="shared" si="16"/>
        <v>0</v>
      </c>
      <c r="O66" s="87">
        <f t="shared" si="14"/>
        <v>95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23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40</v>
      </c>
      <c r="C68" s="58">
        <v>33</v>
      </c>
      <c r="D68" s="35">
        <v>2</v>
      </c>
      <c r="E68" s="28">
        <v>1</v>
      </c>
      <c r="F68" s="28"/>
      <c r="G68" s="28"/>
      <c r="H68" s="28">
        <v>2</v>
      </c>
      <c r="I68" s="28">
        <v>1</v>
      </c>
      <c r="J68" s="28"/>
      <c r="K68" s="28"/>
      <c r="L68" s="28"/>
      <c r="M68" s="28">
        <v>1</v>
      </c>
      <c r="N68" s="29"/>
      <c r="O68" s="8">
        <f t="shared" si="14"/>
        <v>40</v>
      </c>
    </row>
    <row r="69" spans="1:15" x14ac:dyDescent="0.25">
      <c r="A69" s="39" t="s">
        <v>140</v>
      </c>
      <c r="B69" s="13">
        <f t="shared" si="8"/>
        <v>50</v>
      </c>
      <c r="C69" s="59">
        <v>43</v>
      </c>
      <c r="D69" s="40">
        <v>2</v>
      </c>
      <c r="E69" s="30">
        <v>1</v>
      </c>
      <c r="F69" s="30"/>
      <c r="G69" s="30"/>
      <c r="H69" s="30">
        <v>2</v>
      </c>
      <c r="I69" s="30">
        <v>1</v>
      </c>
      <c r="J69" s="30">
        <v>1</v>
      </c>
      <c r="K69" s="30"/>
      <c r="L69" s="30"/>
      <c r="M69" s="30"/>
      <c r="N69" s="31"/>
      <c r="O69" s="13">
        <f t="shared" ref="O69:O76" si="18">SUM(C69:N69)</f>
        <v>50</v>
      </c>
    </row>
    <row r="70" spans="1:15" ht="13.5" customHeight="1" x14ac:dyDescent="0.25">
      <c r="A70" s="39" t="s">
        <v>141</v>
      </c>
      <c r="B70" s="13">
        <f t="shared" si="8"/>
        <v>5</v>
      </c>
      <c r="C70" s="216">
        <v>5</v>
      </c>
      <c r="D70" s="40"/>
      <c r="E70" s="30"/>
      <c r="F70" s="30"/>
      <c r="G70" s="30"/>
      <c r="H70" s="30"/>
      <c r="I70" s="30"/>
      <c r="J70" s="30"/>
      <c r="K70" s="30"/>
      <c r="L70" s="30"/>
      <c r="M70" s="30"/>
      <c r="N70" s="31"/>
      <c r="O70" s="13">
        <f t="shared" si="18"/>
        <v>5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202</v>
      </c>
      <c r="C77" s="63">
        <f t="shared" ref="C77:N77" si="19">C78+C79</f>
        <v>165</v>
      </c>
      <c r="D77" s="63">
        <f t="shared" si="19"/>
        <v>5</v>
      </c>
      <c r="E77" s="64">
        <f t="shared" si="19"/>
        <v>4</v>
      </c>
      <c r="F77" s="64">
        <f t="shared" si="19"/>
        <v>0</v>
      </c>
      <c r="G77" s="64">
        <f t="shared" si="19"/>
        <v>0</v>
      </c>
      <c r="H77" s="64">
        <f t="shared" si="19"/>
        <v>25</v>
      </c>
      <c r="I77" s="64">
        <f t="shared" si="19"/>
        <v>2</v>
      </c>
      <c r="J77" s="64">
        <f t="shared" si="19"/>
        <v>0</v>
      </c>
      <c r="K77" s="64">
        <f t="shared" si="19"/>
        <v>0</v>
      </c>
      <c r="L77" s="64">
        <f t="shared" si="19"/>
        <v>0</v>
      </c>
      <c r="M77" s="64">
        <f t="shared" si="19"/>
        <v>1</v>
      </c>
      <c r="N77" s="75">
        <f t="shared" si="19"/>
        <v>0</v>
      </c>
      <c r="O77" s="66">
        <f>SUM(C77:N77)</f>
        <v>202</v>
      </c>
    </row>
    <row r="78" spans="1:15" x14ac:dyDescent="0.25">
      <c r="A78" s="191" t="s">
        <v>166</v>
      </c>
      <c r="B78" s="67">
        <f t="shared" si="8"/>
        <v>134</v>
      </c>
      <c r="C78" s="68">
        <f>C80+C81+C82+C83+C84+C85+C86+C87+C88+C89+C90+C91+C92+C93+C94</f>
        <v>107</v>
      </c>
      <c r="D78" s="68">
        <f t="shared" ref="D78:N78" si="20">D80+D81+D82+D83+D84+D85+D86+D87+D88+D89+D90+D91+D92+D93+D94</f>
        <v>5</v>
      </c>
      <c r="E78" s="68">
        <f t="shared" si="20"/>
        <v>4</v>
      </c>
      <c r="F78" s="68">
        <f t="shared" si="20"/>
        <v>0</v>
      </c>
      <c r="G78" s="68">
        <f t="shared" si="20"/>
        <v>0</v>
      </c>
      <c r="H78" s="68">
        <f t="shared" si="20"/>
        <v>15</v>
      </c>
      <c r="I78" s="68">
        <f t="shared" si="20"/>
        <v>2</v>
      </c>
      <c r="J78" s="68">
        <f t="shared" si="20"/>
        <v>0</v>
      </c>
      <c r="K78" s="68">
        <f t="shared" si="20"/>
        <v>0</v>
      </c>
      <c r="L78" s="68">
        <f t="shared" si="20"/>
        <v>0</v>
      </c>
      <c r="M78" s="68">
        <f t="shared" si="20"/>
        <v>1</v>
      </c>
      <c r="N78" s="76">
        <f t="shared" si="20"/>
        <v>0</v>
      </c>
      <c r="O78" s="67">
        <f>SUM(C78:N78)</f>
        <v>134</v>
      </c>
    </row>
    <row r="79" spans="1:15" ht="15.75" thickBot="1" x14ac:dyDescent="0.3">
      <c r="A79" s="192" t="s">
        <v>167</v>
      </c>
      <c r="B79" s="71">
        <f t="shared" si="8"/>
        <v>68</v>
      </c>
      <c r="C79" s="72">
        <f>C95+C96+C97+C98</f>
        <v>58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10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68</v>
      </c>
    </row>
    <row r="80" spans="1:15" x14ac:dyDescent="0.25">
      <c r="A80" s="38" t="s">
        <v>142</v>
      </c>
      <c r="B80" s="8">
        <f t="shared" si="8"/>
        <v>3</v>
      </c>
      <c r="C80" s="58">
        <v>2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3</v>
      </c>
    </row>
    <row r="81" spans="1:15" x14ac:dyDescent="0.25">
      <c r="A81" s="39" t="s">
        <v>143</v>
      </c>
      <c r="B81" s="13">
        <f t="shared" si="8"/>
        <v>50</v>
      </c>
      <c r="C81" s="59">
        <v>43</v>
      </c>
      <c r="D81" s="30">
        <v>1</v>
      </c>
      <c r="E81" s="30">
        <v>2</v>
      </c>
      <c r="F81" s="30"/>
      <c r="G81" s="30"/>
      <c r="H81" s="30">
        <v>4</v>
      </c>
      <c r="I81" s="30"/>
      <c r="J81" s="30"/>
      <c r="K81" s="30"/>
      <c r="L81" s="30"/>
      <c r="M81" s="30"/>
      <c r="N81" s="31"/>
      <c r="O81" s="13">
        <f t="shared" ref="O81:O112" si="22">SUM(C81:N81)</f>
        <v>50</v>
      </c>
    </row>
    <row r="82" spans="1:15" x14ac:dyDescent="0.25">
      <c r="A82" s="39" t="s">
        <v>144</v>
      </c>
      <c r="B82" s="13">
        <f t="shared" si="8"/>
        <v>5</v>
      </c>
      <c r="C82" s="59">
        <v>4</v>
      </c>
      <c r="D82" s="30"/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2"/>
        <v>5</v>
      </c>
    </row>
    <row r="83" spans="1:15" x14ac:dyDescent="0.25">
      <c r="A83" s="39" t="s">
        <v>145</v>
      </c>
      <c r="B83" s="13">
        <f t="shared" si="8"/>
        <v>7</v>
      </c>
      <c r="C83" s="59">
        <v>7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2"/>
        <v>7</v>
      </c>
    </row>
    <row r="84" spans="1:15" x14ac:dyDescent="0.25">
      <c r="A84" s="39" t="s">
        <v>146</v>
      </c>
      <c r="B84" s="13">
        <f t="shared" si="8"/>
        <v>6</v>
      </c>
      <c r="C84" s="59">
        <v>4</v>
      </c>
      <c r="D84" s="40"/>
      <c r="E84" s="30">
        <v>1</v>
      </c>
      <c r="F84" s="30"/>
      <c r="G84" s="30"/>
      <c r="H84" s="30">
        <v>1</v>
      </c>
      <c r="I84" s="30"/>
      <c r="J84" s="30"/>
      <c r="K84" s="30"/>
      <c r="L84" s="30"/>
      <c r="M84" s="30"/>
      <c r="N84" s="31"/>
      <c r="O84" s="13">
        <f t="shared" si="22"/>
        <v>6</v>
      </c>
    </row>
    <row r="85" spans="1:15" x14ac:dyDescent="0.25">
      <c r="A85" s="39" t="s">
        <v>147</v>
      </c>
      <c r="B85" s="13">
        <f t="shared" si="8"/>
        <v>7</v>
      </c>
      <c r="C85" s="59">
        <v>2</v>
      </c>
      <c r="D85" s="40">
        <v>1</v>
      </c>
      <c r="E85" s="30"/>
      <c r="F85" s="30"/>
      <c r="G85" s="30"/>
      <c r="H85" s="30">
        <v>1</v>
      </c>
      <c r="I85" s="30">
        <v>2</v>
      </c>
      <c r="J85" s="30"/>
      <c r="K85" s="30"/>
      <c r="L85" s="30"/>
      <c r="M85" s="30">
        <v>1</v>
      </c>
      <c r="N85" s="31"/>
      <c r="O85" s="13">
        <f t="shared" si="22"/>
        <v>7</v>
      </c>
    </row>
    <row r="86" spans="1:15" x14ac:dyDescent="0.25">
      <c r="A86" s="39" t="s">
        <v>148</v>
      </c>
      <c r="B86" s="13">
        <f t="shared" si="8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1</v>
      </c>
    </row>
    <row r="87" spans="1:15" x14ac:dyDescent="0.25">
      <c r="A87" s="39" t="s">
        <v>149</v>
      </c>
      <c r="B87" s="13">
        <f t="shared" si="8"/>
        <v>1</v>
      </c>
      <c r="C87" s="59">
        <v>1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2"/>
        <v>1</v>
      </c>
    </row>
    <row r="88" spans="1:15" x14ac:dyDescent="0.25">
      <c r="A88" s="39" t="s">
        <v>150</v>
      </c>
      <c r="B88" s="13">
        <f t="shared" si="8"/>
        <v>20</v>
      </c>
      <c r="C88" s="59">
        <v>15</v>
      </c>
      <c r="D88" s="40">
        <v>1</v>
      </c>
      <c r="E88" s="30">
        <v>1</v>
      </c>
      <c r="F88" s="30"/>
      <c r="G88" s="30"/>
      <c r="H88" s="30">
        <v>3</v>
      </c>
      <c r="I88" s="30"/>
      <c r="J88" s="30"/>
      <c r="K88" s="30"/>
      <c r="L88" s="30"/>
      <c r="M88" s="30"/>
      <c r="N88" s="31"/>
      <c r="O88" s="13">
        <f t="shared" si="22"/>
        <v>20</v>
      </c>
    </row>
    <row r="89" spans="1:15" x14ac:dyDescent="0.25">
      <c r="A89" s="39" t="s">
        <v>151</v>
      </c>
      <c r="B89" s="13">
        <f t="shared" si="8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0</v>
      </c>
    </row>
    <row r="90" spans="1:15" x14ac:dyDescent="0.25">
      <c r="A90" s="39" t="s">
        <v>152</v>
      </c>
      <c r="B90" s="13">
        <f t="shared" si="8"/>
        <v>10</v>
      </c>
      <c r="C90" s="59">
        <v>8</v>
      </c>
      <c r="D90" s="40">
        <v>1</v>
      </c>
      <c r="E90" s="30"/>
      <c r="F90" s="30"/>
      <c r="G90" s="30"/>
      <c r="H90" s="30">
        <v>1</v>
      </c>
      <c r="I90" s="30"/>
      <c r="J90" s="30"/>
      <c r="K90" s="30"/>
      <c r="L90" s="30"/>
      <c r="M90" s="30"/>
      <c r="N90" s="31"/>
      <c r="O90" s="13">
        <f t="shared" si="22"/>
        <v>10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1</v>
      </c>
    </row>
    <row r="93" spans="1:15" x14ac:dyDescent="0.25">
      <c r="A93" s="39" t="s">
        <v>155</v>
      </c>
      <c r="B93" s="13">
        <f t="shared" si="8"/>
        <v>2</v>
      </c>
      <c r="C93" s="59">
        <v>1</v>
      </c>
      <c r="D93" s="40">
        <v>1</v>
      </c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2</v>
      </c>
    </row>
    <row r="94" spans="1:15" x14ac:dyDescent="0.25">
      <c r="A94" s="39" t="s">
        <v>156</v>
      </c>
      <c r="B94" s="13">
        <f t="shared" si="8"/>
        <v>20</v>
      </c>
      <c r="C94" s="59">
        <v>17</v>
      </c>
      <c r="D94" s="40"/>
      <c r="E94" s="30"/>
      <c r="F94" s="30"/>
      <c r="G94" s="30"/>
      <c r="H94" s="30">
        <v>3</v>
      </c>
      <c r="I94" s="30"/>
      <c r="J94" s="30"/>
      <c r="K94" s="30"/>
      <c r="L94" s="30"/>
      <c r="M94" s="30"/>
      <c r="N94" s="31"/>
      <c r="O94" s="13">
        <f t="shared" si="22"/>
        <v>20</v>
      </c>
    </row>
    <row r="95" spans="1:15" x14ac:dyDescent="0.25">
      <c r="A95" s="39" t="s">
        <v>111</v>
      </c>
      <c r="B95" s="13">
        <f t="shared" si="8"/>
        <v>30</v>
      </c>
      <c r="C95" s="59">
        <v>25</v>
      </c>
      <c r="D95" s="40"/>
      <c r="E95" s="30"/>
      <c r="F95" s="30"/>
      <c r="G95" s="30"/>
      <c r="H95" s="30">
        <v>5</v>
      </c>
      <c r="I95" s="30"/>
      <c r="J95" s="30"/>
      <c r="K95" s="30"/>
      <c r="L95" s="30"/>
      <c r="M95" s="30"/>
      <c r="N95" s="31"/>
      <c r="O95" s="13">
        <f t="shared" si="22"/>
        <v>30</v>
      </c>
    </row>
    <row r="96" spans="1:15" ht="15" customHeight="1" x14ac:dyDescent="0.25">
      <c r="A96" s="39" t="s">
        <v>26</v>
      </c>
      <c r="B96" s="13">
        <f t="shared" si="8"/>
        <v>23</v>
      </c>
      <c r="C96" s="59">
        <v>20</v>
      </c>
      <c r="D96" s="40"/>
      <c r="E96" s="30"/>
      <c r="F96" s="30"/>
      <c r="G96" s="30"/>
      <c r="H96" s="30">
        <v>3</v>
      </c>
      <c r="I96" s="30"/>
      <c r="J96" s="30"/>
      <c r="K96" s="30"/>
      <c r="L96" s="30"/>
      <c r="M96" s="30"/>
      <c r="N96" s="31"/>
      <c r="O96" s="13">
        <f t="shared" si="22"/>
        <v>23</v>
      </c>
    </row>
    <row r="97" spans="1:15" ht="15" customHeight="1" x14ac:dyDescent="0.25">
      <c r="A97" s="53" t="s">
        <v>170</v>
      </c>
      <c r="B97" s="13">
        <f t="shared" si="8"/>
        <v>15</v>
      </c>
      <c r="C97" s="61">
        <v>13</v>
      </c>
      <c r="D97" s="54"/>
      <c r="E97" s="55"/>
      <c r="F97" s="55"/>
      <c r="G97" s="55"/>
      <c r="H97" s="55">
        <v>2</v>
      </c>
      <c r="I97" s="55"/>
      <c r="J97" s="55"/>
      <c r="K97" s="55"/>
      <c r="L97" s="55"/>
      <c r="M97" s="55"/>
      <c r="N97" s="56"/>
      <c r="O97" s="13">
        <f t="shared" si="22"/>
        <v>15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799</v>
      </c>
      <c r="C100" s="63">
        <f t="shared" ref="C100:N100" si="23">C101+C102</f>
        <v>701</v>
      </c>
      <c r="D100" s="63">
        <f t="shared" si="23"/>
        <v>9</v>
      </c>
      <c r="E100" s="64">
        <f t="shared" si="23"/>
        <v>10</v>
      </c>
      <c r="F100" s="64">
        <f t="shared" si="23"/>
        <v>0</v>
      </c>
      <c r="G100" s="64">
        <f t="shared" si="23"/>
        <v>0</v>
      </c>
      <c r="H100" s="64">
        <f t="shared" si="23"/>
        <v>68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8</v>
      </c>
      <c r="M100" s="64">
        <f t="shared" si="23"/>
        <v>2</v>
      </c>
      <c r="N100" s="65">
        <f t="shared" si="23"/>
        <v>0</v>
      </c>
      <c r="O100" s="66">
        <f t="shared" si="22"/>
        <v>799</v>
      </c>
    </row>
    <row r="101" spans="1:15" x14ac:dyDescent="0.25">
      <c r="A101" s="191" t="s">
        <v>168</v>
      </c>
      <c r="B101" s="67">
        <f t="shared" si="8"/>
        <v>569</v>
      </c>
      <c r="C101" s="68">
        <f t="shared" ref="C101:N101" si="24">C103+C104+C105+C106+C107+C108+C109+C110+C111+C112+C113</f>
        <v>502</v>
      </c>
      <c r="D101" s="68">
        <f t="shared" si="24"/>
        <v>9</v>
      </c>
      <c r="E101" s="69">
        <f t="shared" si="24"/>
        <v>10</v>
      </c>
      <c r="F101" s="69">
        <f t="shared" si="24"/>
        <v>0</v>
      </c>
      <c r="G101" s="69">
        <f t="shared" si="24"/>
        <v>0</v>
      </c>
      <c r="H101" s="69">
        <f t="shared" si="24"/>
        <v>37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8</v>
      </c>
      <c r="M101" s="69">
        <f t="shared" si="24"/>
        <v>2</v>
      </c>
      <c r="N101" s="70">
        <f t="shared" si="24"/>
        <v>0</v>
      </c>
      <c r="O101" s="67">
        <f t="shared" si="22"/>
        <v>569</v>
      </c>
    </row>
    <row r="102" spans="1:15" ht="15.75" thickBot="1" x14ac:dyDescent="0.3">
      <c r="A102" s="192" t="s">
        <v>167</v>
      </c>
      <c r="B102" s="71">
        <f t="shared" si="8"/>
        <v>230</v>
      </c>
      <c r="C102" s="72">
        <f t="shared" ref="C102:N102" si="25">C114+C115+C116+C117+C118+C119+C120+C121+C122+C123+C124+C125+C126+C127+C128+C129+C130</f>
        <v>199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31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230</v>
      </c>
    </row>
    <row r="103" spans="1:15" x14ac:dyDescent="0.25">
      <c r="A103" s="38" t="s">
        <v>30</v>
      </c>
      <c r="B103" s="8">
        <f t="shared" si="8"/>
        <v>375</v>
      </c>
      <c r="C103" s="58">
        <v>342</v>
      </c>
      <c r="D103" s="35">
        <v>4</v>
      </c>
      <c r="E103" s="28">
        <v>6</v>
      </c>
      <c r="F103" s="28"/>
      <c r="G103" s="28"/>
      <c r="H103" s="28">
        <v>16</v>
      </c>
      <c r="I103" s="28">
        <v>1</v>
      </c>
      <c r="J103" s="28"/>
      <c r="K103" s="28"/>
      <c r="L103" s="28">
        <v>5</v>
      </c>
      <c r="M103" s="28">
        <v>1</v>
      </c>
      <c r="N103" s="29"/>
      <c r="O103" s="8">
        <f t="shared" si="22"/>
        <v>375</v>
      </c>
    </row>
    <row r="104" spans="1:15" x14ac:dyDescent="0.25">
      <c r="A104" s="39" t="s">
        <v>31</v>
      </c>
      <c r="B104" s="13">
        <f t="shared" si="8"/>
        <v>25</v>
      </c>
      <c r="C104" s="59">
        <v>15</v>
      </c>
      <c r="D104" s="40">
        <v>2</v>
      </c>
      <c r="E104" s="30">
        <v>2</v>
      </c>
      <c r="F104" s="30"/>
      <c r="G104" s="30"/>
      <c r="H104" s="30">
        <v>2</v>
      </c>
      <c r="I104" s="30"/>
      <c r="J104" s="30"/>
      <c r="K104" s="30"/>
      <c r="L104" s="30">
        <v>3</v>
      </c>
      <c r="M104" s="30">
        <v>1</v>
      </c>
      <c r="N104" s="31"/>
      <c r="O104" s="13">
        <f t="shared" si="22"/>
        <v>25</v>
      </c>
    </row>
    <row r="105" spans="1:15" x14ac:dyDescent="0.25">
      <c r="A105" s="39" t="s">
        <v>157</v>
      </c>
      <c r="B105" s="13">
        <f t="shared" si="8"/>
        <v>100</v>
      </c>
      <c r="C105" s="59">
        <v>88</v>
      </c>
      <c r="D105" s="40">
        <v>2</v>
      </c>
      <c r="E105" s="30"/>
      <c r="F105" s="30"/>
      <c r="G105" s="30"/>
      <c r="H105" s="30">
        <v>10</v>
      </c>
      <c r="I105" s="30"/>
      <c r="J105" s="30"/>
      <c r="K105" s="30"/>
      <c r="L105" s="30"/>
      <c r="M105" s="30"/>
      <c r="N105" s="31"/>
      <c r="O105" s="13">
        <f t="shared" si="22"/>
        <v>100</v>
      </c>
    </row>
    <row r="106" spans="1:15" x14ac:dyDescent="0.25">
      <c r="A106" s="39" t="s">
        <v>158</v>
      </c>
      <c r="B106" s="13">
        <f t="shared" si="8"/>
        <v>0</v>
      </c>
      <c r="C106" s="59"/>
      <c r="D106" s="40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13">
        <f t="shared" si="22"/>
        <v>0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33</v>
      </c>
      <c r="C109" s="59">
        <v>29</v>
      </c>
      <c r="D109" s="40"/>
      <c r="E109" s="30">
        <v>2</v>
      </c>
      <c r="F109" s="30"/>
      <c r="G109" s="30"/>
      <c r="H109" s="30">
        <v>2</v>
      </c>
      <c r="I109" s="30"/>
      <c r="J109" s="30"/>
      <c r="K109" s="30"/>
      <c r="L109" s="30"/>
      <c r="M109" s="30"/>
      <c r="N109" s="31"/>
      <c r="O109" s="13">
        <f t="shared" si="22"/>
        <v>33</v>
      </c>
    </row>
    <row r="110" spans="1:15" x14ac:dyDescent="0.25">
      <c r="A110" s="39" t="s">
        <v>161</v>
      </c>
      <c r="B110" s="13">
        <f t="shared" si="26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2"/>
        <v>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36</v>
      </c>
      <c r="C112" s="59">
        <v>28</v>
      </c>
      <c r="D112" s="40">
        <v>1</v>
      </c>
      <c r="E112" s="30"/>
      <c r="F112" s="30"/>
      <c r="G112" s="30"/>
      <c r="H112" s="30">
        <v>7</v>
      </c>
      <c r="I112" s="30"/>
      <c r="J112" s="30"/>
      <c r="K112" s="30"/>
      <c r="L112" s="30"/>
      <c r="M112" s="30"/>
      <c r="N112" s="31"/>
      <c r="O112" s="13">
        <f t="shared" si="22"/>
        <v>36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130</v>
      </c>
      <c r="C114" s="59">
        <v>115</v>
      </c>
      <c r="D114" s="40"/>
      <c r="E114" s="30"/>
      <c r="F114" s="30"/>
      <c r="G114" s="30"/>
      <c r="H114" s="30">
        <v>15</v>
      </c>
      <c r="I114" s="30"/>
      <c r="J114" s="30"/>
      <c r="K114" s="30"/>
      <c r="L114" s="30"/>
      <c r="M114" s="30"/>
      <c r="N114" s="31"/>
      <c r="O114" s="13">
        <f t="shared" si="27"/>
        <v>130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7"/>
        <v>0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25</v>
      </c>
      <c r="C119" s="59">
        <v>23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25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0</v>
      </c>
      <c r="C121" s="59"/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13">
        <f t="shared" si="27"/>
        <v>0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30</v>
      </c>
      <c r="C124" s="59">
        <v>25</v>
      </c>
      <c r="D124" s="40"/>
      <c r="E124" s="30"/>
      <c r="F124" s="30"/>
      <c r="G124" s="30"/>
      <c r="H124" s="30">
        <v>5</v>
      </c>
      <c r="I124" s="30"/>
      <c r="J124" s="30"/>
      <c r="K124" s="30"/>
      <c r="L124" s="30"/>
      <c r="M124" s="30"/>
      <c r="N124" s="31"/>
      <c r="O124" s="13">
        <f t="shared" si="27"/>
        <v>30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15</v>
      </c>
      <c r="C127" s="59">
        <v>12</v>
      </c>
      <c r="D127" s="40"/>
      <c r="E127" s="30"/>
      <c r="F127" s="30"/>
      <c r="G127" s="30"/>
      <c r="H127" s="30">
        <v>3</v>
      </c>
      <c r="I127" s="30"/>
      <c r="J127" s="30"/>
      <c r="K127" s="30"/>
      <c r="L127" s="30"/>
      <c r="M127" s="30"/>
      <c r="N127" s="31"/>
      <c r="O127" s="13">
        <f t="shared" si="27"/>
        <v>15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30</v>
      </c>
      <c r="C129" s="59">
        <v>24</v>
      </c>
      <c r="D129" s="40"/>
      <c r="E129" s="30"/>
      <c r="F129" s="30"/>
      <c r="G129" s="30"/>
      <c r="H129" s="30">
        <v>6</v>
      </c>
      <c r="I129" s="30"/>
      <c r="J129" s="30"/>
      <c r="K129" s="30"/>
      <c r="L129" s="30"/>
      <c r="M129" s="30"/>
      <c r="N129" s="31"/>
      <c r="O129" s="13">
        <f t="shared" si="27"/>
        <v>30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715</v>
      </c>
      <c r="C131" s="63">
        <f t="shared" ref="C131:N131" si="28">C132+C133</f>
        <v>681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29</v>
      </c>
      <c r="I131" s="64">
        <f t="shared" si="28"/>
        <v>0</v>
      </c>
      <c r="J131" s="64">
        <f t="shared" si="28"/>
        <v>5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715</v>
      </c>
    </row>
    <row r="132" spans="1:15" x14ac:dyDescent="0.25">
      <c r="A132" s="191" t="s">
        <v>166</v>
      </c>
      <c r="B132" s="67">
        <f t="shared" si="26"/>
        <v>595</v>
      </c>
      <c r="C132" s="68">
        <f t="shared" ref="C132:N132" si="29">C134+C135+C136+C137+C138+C139+C140+C141+C142+C143+C144+C145+C146+C147+C148+C149+C150+C151+C152+C153+C154+C155+C156</f>
        <v>569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21</v>
      </c>
      <c r="I132" s="69">
        <f t="shared" si="29"/>
        <v>0</v>
      </c>
      <c r="J132" s="69">
        <f t="shared" si="29"/>
        <v>5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595</v>
      </c>
    </row>
    <row r="133" spans="1:15" ht="15.75" thickBot="1" x14ac:dyDescent="0.3">
      <c r="A133" s="192" t="s">
        <v>169</v>
      </c>
      <c r="B133" s="71">
        <f t="shared" si="26"/>
        <v>120</v>
      </c>
      <c r="C133" s="72">
        <f t="shared" ref="C133:N133" si="30">C157+C158+C159+C160+C161+C162+C163+C164+C165</f>
        <v>112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8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120</v>
      </c>
    </row>
    <row r="134" spans="1:15" x14ac:dyDescent="0.25">
      <c r="A134" s="38" t="s">
        <v>51</v>
      </c>
      <c r="B134" s="8">
        <f t="shared" si="26"/>
        <v>30</v>
      </c>
      <c r="C134" s="58">
        <v>29</v>
      </c>
      <c r="D134" s="35"/>
      <c r="E134" s="28"/>
      <c r="F134" s="28"/>
      <c r="G134" s="28"/>
      <c r="H134" s="28">
        <v>1</v>
      </c>
      <c r="I134" s="28"/>
      <c r="J134" s="28"/>
      <c r="K134" s="28"/>
      <c r="L134" s="28"/>
      <c r="M134" s="28"/>
      <c r="N134" s="29"/>
      <c r="O134" s="8">
        <f t="shared" si="27"/>
        <v>30</v>
      </c>
    </row>
    <row r="135" spans="1:15" x14ac:dyDescent="0.25">
      <c r="A135" s="39" t="s">
        <v>52</v>
      </c>
      <c r="B135" s="13">
        <f t="shared" si="26"/>
        <v>30</v>
      </c>
      <c r="C135" s="59">
        <v>28</v>
      </c>
      <c r="D135" s="40"/>
      <c r="E135" s="30"/>
      <c r="F135" s="30"/>
      <c r="G135" s="30"/>
      <c r="H135" s="30">
        <v>1</v>
      </c>
      <c r="I135" s="30"/>
      <c r="J135" s="30">
        <v>1</v>
      </c>
      <c r="K135" s="30"/>
      <c r="L135" s="30"/>
      <c r="M135" s="30"/>
      <c r="N135" s="31"/>
      <c r="O135" s="13">
        <f t="shared" si="27"/>
        <v>30</v>
      </c>
    </row>
    <row r="136" spans="1:15" x14ac:dyDescent="0.25">
      <c r="A136" s="39" t="s">
        <v>53</v>
      </c>
      <c r="B136" s="13">
        <f t="shared" si="26"/>
        <v>30</v>
      </c>
      <c r="C136" s="59">
        <v>29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30</v>
      </c>
    </row>
    <row r="137" spans="1:15" x14ac:dyDescent="0.25">
      <c r="A137" s="39" t="s">
        <v>54</v>
      </c>
      <c r="B137" s="13">
        <f t="shared" si="26"/>
        <v>50</v>
      </c>
      <c r="C137" s="59">
        <v>49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50</v>
      </c>
    </row>
    <row r="138" spans="1:15" x14ac:dyDescent="0.25">
      <c r="A138" s="39" t="s">
        <v>55</v>
      </c>
      <c r="B138" s="13">
        <f t="shared" si="26"/>
        <v>30</v>
      </c>
      <c r="C138" s="59">
        <v>29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30</v>
      </c>
    </row>
    <row r="139" spans="1:15" x14ac:dyDescent="0.25">
      <c r="A139" s="39" t="s">
        <v>56</v>
      </c>
      <c r="B139" s="13">
        <f t="shared" si="26"/>
        <v>30</v>
      </c>
      <c r="C139" s="59">
        <v>29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30</v>
      </c>
    </row>
    <row r="140" spans="1:15" x14ac:dyDescent="0.25">
      <c r="A140" s="39" t="s">
        <v>57</v>
      </c>
      <c r="B140" s="13">
        <f t="shared" ref="B140:B171" si="31">SUM(C140:N140)</f>
        <v>35</v>
      </c>
      <c r="C140" s="96">
        <v>34</v>
      </c>
      <c r="D140" s="207"/>
      <c r="E140" s="57"/>
      <c r="F140" s="57"/>
      <c r="G140" s="57"/>
      <c r="H140" s="57">
        <v>1</v>
      </c>
      <c r="I140" s="57"/>
      <c r="J140" s="30"/>
      <c r="K140" s="30"/>
      <c r="L140" s="30"/>
      <c r="M140" s="30"/>
      <c r="N140" s="31"/>
      <c r="O140" s="13">
        <f t="shared" si="27"/>
        <v>35</v>
      </c>
    </row>
    <row r="141" spans="1:15" x14ac:dyDescent="0.25">
      <c r="A141" s="39" t="s">
        <v>58</v>
      </c>
      <c r="B141" s="13">
        <f t="shared" si="31"/>
        <v>15</v>
      </c>
      <c r="C141" s="59">
        <v>14</v>
      </c>
      <c r="D141" s="40"/>
      <c r="E141" s="30"/>
      <c r="F141" s="30"/>
      <c r="G141" s="30"/>
      <c r="H141" s="30">
        <v>1</v>
      </c>
      <c r="I141" s="30"/>
      <c r="J141" s="30"/>
      <c r="K141" s="30"/>
      <c r="L141" s="30"/>
      <c r="M141" s="30"/>
      <c r="N141" s="31"/>
      <c r="O141" s="13">
        <f t="shared" si="27"/>
        <v>15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15</v>
      </c>
      <c r="C143" s="59">
        <v>14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15</v>
      </c>
    </row>
    <row r="144" spans="1:15" x14ac:dyDescent="0.25">
      <c r="A144" s="39" t="s">
        <v>61</v>
      </c>
      <c r="B144" s="13">
        <f t="shared" si="31"/>
        <v>15</v>
      </c>
      <c r="C144" s="59">
        <v>14</v>
      </c>
      <c r="D144" s="40"/>
      <c r="E144" s="30"/>
      <c r="F144" s="30"/>
      <c r="G144" s="30"/>
      <c r="H144" s="30">
        <v>1</v>
      </c>
      <c r="I144" s="30"/>
      <c r="J144" s="30"/>
      <c r="K144" s="30"/>
      <c r="L144" s="30"/>
      <c r="M144" s="30"/>
      <c r="N144" s="31"/>
      <c r="O144" s="13">
        <f t="shared" si="27"/>
        <v>15</v>
      </c>
    </row>
    <row r="145" spans="1:15" x14ac:dyDescent="0.25">
      <c r="A145" s="39" t="s">
        <v>62</v>
      </c>
      <c r="B145" s="13">
        <f t="shared" si="31"/>
        <v>15</v>
      </c>
      <c r="C145" s="59">
        <v>14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7"/>
        <v>15</v>
      </c>
    </row>
    <row r="146" spans="1:15" x14ac:dyDescent="0.25">
      <c r="A146" s="39" t="s">
        <v>63</v>
      </c>
      <c r="B146" s="13">
        <f t="shared" si="31"/>
        <v>20</v>
      </c>
      <c r="C146" s="59">
        <v>19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20</v>
      </c>
    </row>
    <row r="147" spans="1:15" x14ac:dyDescent="0.25">
      <c r="A147" s="39" t="s">
        <v>64</v>
      </c>
      <c r="B147" s="13">
        <f t="shared" si="31"/>
        <v>50</v>
      </c>
      <c r="C147" s="205">
        <v>49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27"/>
        <v>50</v>
      </c>
    </row>
    <row r="148" spans="1:15" x14ac:dyDescent="0.25">
      <c r="A148" s="39" t="s">
        <v>65</v>
      </c>
      <c r="B148" s="13">
        <f t="shared" si="31"/>
        <v>30</v>
      </c>
      <c r="C148" s="59">
        <v>28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30</v>
      </c>
    </row>
    <row r="149" spans="1:15" x14ac:dyDescent="0.25">
      <c r="A149" s="39" t="s">
        <v>66</v>
      </c>
      <c r="B149" s="13">
        <f t="shared" si="31"/>
        <v>30</v>
      </c>
      <c r="C149" s="59">
        <v>28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30</v>
      </c>
    </row>
    <row r="150" spans="1:15" x14ac:dyDescent="0.25">
      <c r="A150" s="39" t="s">
        <v>67</v>
      </c>
      <c r="B150" s="13">
        <f t="shared" si="31"/>
        <v>30</v>
      </c>
      <c r="C150" s="59">
        <v>29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30</v>
      </c>
    </row>
    <row r="151" spans="1:15" x14ac:dyDescent="0.25">
      <c r="A151" s="39" t="s">
        <v>171</v>
      </c>
      <c r="B151" s="13">
        <f t="shared" si="31"/>
        <v>20</v>
      </c>
      <c r="C151" s="59">
        <v>18</v>
      </c>
      <c r="D151" s="40"/>
      <c r="E151" s="30"/>
      <c r="F151" s="30"/>
      <c r="G151" s="30"/>
      <c r="H151" s="30">
        <v>1</v>
      </c>
      <c r="I151" s="30"/>
      <c r="J151" s="30">
        <v>1</v>
      </c>
      <c r="K151" s="30"/>
      <c r="L151" s="30"/>
      <c r="M151" s="30"/>
      <c r="N151" s="31"/>
      <c r="O151" s="13">
        <f t="shared" si="27"/>
        <v>20</v>
      </c>
    </row>
    <row r="152" spans="1:15" x14ac:dyDescent="0.25">
      <c r="A152" s="39" t="s">
        <v>68</v>
      </c>
      <c r="B152" s="13">
        <f t="shared" si="31"/>
        <v>30</v>
      </c>
      <c r="C152" s="59">
        <v>29</v>
      </c>
      <c r="D152" s="40"/>
      <c r="E152" s="30"/>
      <c r="F152" s="30"/>
      <c r="G152" s="30"/>
      <c r="H152" s="30">
        <v>1</v>
      </c>
      <c r="I152" s="30"/>
      <c r="J152" s="30"/>
      <c r="K152" s="30"/>
      <c r="L152" s="30"/>
      <c r="M152" s="30"/>
      <c r="N152" s="31"/>
      <c r="O152" s="13">
        <f t="shared" si="27"/>
        <v>30</v>
      </c>
    </row>
    <row r="153" spans="1:15" x14ac:dyDescent="0.25">
      <c r="A153" s="39" t="s">
        <v>69</v>
      </c>
      <c r="B153" s="13">
        <f t="shared" si="31"/>
        <v>30</v>
      </c>
      <c r="C153" s="59">
        <v>29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7"/>
        <v>30</v>
      </c>
    </row>
    <row r="154" spans="1:15" x14ac:dyDescent="0.25">
      <c r="A154" s="39" t="s">
        <v>70</v>
      </c>
      <c r="B154" s="13">
        <f t="shared" si="31"/>
        <v>30</v>
      </c>
      <c r="C154" s="59">
        <v>28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30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30</v>
      </c>
      <c r="C156" s="59">
        <v>29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30</v>
      </c>
    </row>
    <row r="157" spans="1:15" x14ac:dyDescent="0.25">
      <c r="A157" s="39" t="s">
        <v>73</v>
      </c>
      <c r="B157" s="13">
        <f t="shared" si="31"/>
        <v>15</v>
      </c>
      <c r="C157" s="59">
        <v>14</v>
      </c>
      <c r="D157" s="40"/>
      <c r="E157" s="30"/>
      <c r="F157" s="30"/>
      <c r="G157" s="30"/>
      <c r="H157" s="30">
        <v>1</v>
      </c>
      <c r="I157" s="30"/>
      <c r="J157" s="30"/>
      <c r="K157" s="30"/>
      <c r="L157" s="30"/>
      <c r="M157" s="30"/>
      <c r="N157" s="31"/>
      <c r="O157" s="13">
        <f t="shared" si="27"/>
        <v>15</v>
      </c>
    </row>
    <row r="158" spans="1:15" x14ac:dyDescent="0.25">
      <c r="A158" s="39" t="s">
        <v>74</v>
      </c>
      <c r="B158" s="13">
        <f t="shared" si="31"/>
        <v>15</v>
      </c>
      <c r="C158" s="59">
        <v>14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7"/>
        <v>15</v>
      </c>
    </row>
    <row r="159" spans="1:15" x14ac:dyDescent="0.25">
      <c r="A159" s="39" t="s">
        <v>75</v>
      </c>
      <c r="B159" s="13">
        <f t="shared" si="31"/>
        <v>15</v>
      </c>
      <c r="C159" s="59">
        <v>14</v>
      </c>
      <c r="D159" s="40"/>
      <c r="E159" s="30"/>
      <c r="F159" s="30"/>
      <c r="G159" s="30"/>
      <c r="H159" s="30">
        <v>1</v>
      </c>
      <c r="I159" s="30"/>
      <c r="J159" s="30"/>
      <c r="K159" s="30"/>
      <c r="L159" s="30"/>
      <c r="M159" s="30"/>
      <c r="N159" s="31"/>
      <c r="O159" s="13">
        <f t="shared" si="27"/>
        <v>15</v>
      </c>
    </row>
    <row r="160" spans="1:15" x14ac:dyDescent="0.25">
      <c r="A160" s="39" t="s">
        <v>76</v>
      </c>
      <c r="B160" s="13">
        <f t="shared" si="31"/>
        <v>15</v>
      </c>
      <c r="C160" s="59">
        <v>14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7"/>
        <v>15</v>
      </c>
    </row>
    <row r="161" spans="1:15" x14ac:dyDescent="0.25">
      <c r="A161" s="39" t="s">
        <v>77</v>
      </c>
      <c r="B161" s="13">
        <f t="shared" si="31"/>
        <v>15</v>
      </c>
      <c r="C161" s="59">
        <v>14</v>
      </c>
      <c r="D161" s="40"/>
      <c r="E161" s="30"/>
      <c r="F161" s="30"/>
      <c r="G161" s="30"/>
      <c r="H161" s="30">
        <v>1</v>
      </c>
      <c r="I161" s="30"/>
      <c r="J161" s="30"/>
      <c r="K161" s="30"/>
      <c r="L161" s="30"/>
      <c r="M161" s="30"/>
      <c r="N161" s="31"/>
      <c r="O161" s="13">
        <f t="shared" si="27"/>
        <v>15</v>
      </c>
    </row>
    <row r="162" spans="1:15" ht="15.75" customHeight="1" x14ac:dyDescent="0.25">
      <c r="A162" s="45" t="s">
        <v>78</v>
      </c>
      <c r="B162" s="13">
        <f t="shared" si="31"/>
        <v>15</v>
      </c>
      <c r="C162" s="59">
        <v>14</v>
      </c>
      <c r="D162" s="40"/>
      <c r="E162" s="30"/>
      <c r="F162" s="30"/>
      <c r="G162" s="30"/>
      <c r="H162" s="30">
        <v>1</v>
      </c>
      <c r="I162" s="30"/>
      <c r="J162" s="30"/>
      <c r="K162" s="30"/>
      <c r="L162" s="30"/>
      <c r="M162" s="30"/>
      <c r="N162" s="31"/>
      <c r="O162" s="13">
        <f t="shared" si="27"/>
        <v>15</v>
      </c>
    </row>
    <row r="163" spans="1:15" x14ac:dyDescent="0.25">
      <c r="A163" s="45" t="s">
        <v>79</v>
      </c>
      <c r="B163" s="13">
        <f t="shared" si="31"/>
        <v>15</v>
      </c>
      <c r="C163" s="59">
        <v>14</v>
      </c>
      <c r="D163" s="40"/>
      <c r="E163" s="30"/>
      <c r="F163" s="30"/>
      <c r="G163" s="30"/>
      <c r="H163" s="30">
        <v>1</v>
      </c>
      <c r="I163" s="30"/>
      <c r="J163" s="30"/>
      <c r="K163" s="30"/>
      <c r="L163" s="30"/>
      <c r="M163" s="30"/>
      <c r="N163" s="31"/>
      <c r="O163" s="13">
        <f t="shared" si="27"/>
        <v>15</v>
      </c>
    </row>
    <row r="164" spans="1:15" x14ac:dyDescent="0.25">
      <c r="A164" s="45" t="s">
        <v>80</v>
      </c>
      <c r="B164" s="13">
        <f t="shared" si="31"/>
        <v>15</v>
      </c>
      <c r="C164" s="59">
        <v>14</v>
      </c>
      <c r="D164" s="40"/>
      <c r="E164" s="30"/>
      <c r="F164" s="30"/>
      <c r="G164" s="30"/>
      <c r="H164" s="30">
        <v>1</v>
      </c>
      <c r="I164" s="30"/>
      <c r="J164" s="30"/>
      <c r="K164" s="30"/>
      <c r="L164" s="30"/>
      <c r="M164" s="30"/>
      <c r="N164" s="31"/>
      <c r="O164" s="13">
        <f t="shared" si="27"/>
        <v>15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5</v>
      </c>
      <c r="C166" s="63">
        <f t="shared" ref="C166:N166" si="32">C167+C168+C169+C170+C171+C172</f>
        <v>5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5</v>
      </c>
    </row>
    <row r="167" spans="1:15" x14ac:dyDescent="0.25">
      <c r="A167" s="38" t="s">
        <v>83</v>
      </c>
      <c r="B167" s="8">
        <f t="shared" si="31"/>
        <v>2</v>
      </c>
      <c r="C167" s="58">
        <v>2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2</v>
      </c>
    </row>
    <row r="168" spans="1:15" x14ac:dyDescent="0.25">
      <c r="A168" s="39" t="s">
        <v>84</v>
      </c>
      <c r="B168" s="13">
        <f t="shared" si="31"/>
        <v>1</v>
      </c>
      <c r="C168" s="59">
        <v>1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1</v>
      </c>
    </row>
    <row r="169" spans="1:15" x14ac:dyDescent="0.25">
      <c r="A169" s="39" t="s">
        <v>85</v>
      </c>
      <c r="B169" s="13">
        <f t="shared" si="31"/>
        <v>1</v>
      </c>
      <c r="C169" s="59">
        <v>1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1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1</v>
      </c>
      <c r="C171" s="59">
        <v>1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1</v>
      </c>
    </row>
    <row r="172" spans="1:15" ht="15.75" thickBot="1" x14ac:dyDescent="0.3">
      <c r="A172" s="42" t="s">
        <v>104</v>
      </c>
      <c r="B172" s="16">
        <f>SUM(C172:N172)</f>
        <v>0</v>
      </c>
      <c r="C172" s="6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0</v>
      </c>
    </row>
    <row r="173" spans="1:15" x14ac:dyDescent="0.25">
      <c r="A173" s="47" t="s">
        <v>165</v>
      </c>
      <c r="B173" s="66">
        <f>SUM(C173:N173)</f>
        <v>110</v>
      </c>
      <c r="C173" s="77">
        <v>74</v>
      </c>
      <c r="D173" s="63">
        <v>2</v>
      </c>
      <c r="E173" s="64">
        <v>12</v>
      </c>
      <c r="F173" s="64"/>
      <c r="G173" s="64"/>
      <c r="H173" s="64">
        <v>22</v>
      </c>
      <c r="I173" s="64"/>
      <c r="J173" s="64"/>
      <c r="K173" s="64"/>
      <c r="L173" s="64"/>
      <c r="M173" s="64"/>
      <c r="N173" s="65"/>
      <c r="O173" s="66">
        <f t="shared" si="33"/>
        <v>110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10</v>
      </c>
      <c r="D174" s="72"/>
      <c r="E174" s="73">
        <v>4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80</v>
      </c>
      <c r="C175" s="77">
        <v>76</v>
      </c>
      <c r="D175" s="63"/>
      <c r="E175" s="64"/>
      <c r="F175" s="64"/>
      <c r="G175" s="64"/>
      <c r="H175" s="64"/>
      <c r="I175" s="64"/>
      <c r="J175" s="64"/>
      <c r="K175" s="64">
        <v>4</v>
      </c>
      <c r="L175" s="64"/>
      <c r="M175" s="64"/>
      <c r="N175" s="65"/>
      <c r="O175" s="66">
        <f t="shared" si="33"/>
        <v>80</v>
      </c>
    </row>
    <row r="176" spans="1:15" ht="15.75" thickBot="1" x14ac:dyDescent="0.3">
      <c r="A176" s="49" t="s">
        <v>89</v>
      </c>
      <c r="B176" s="79">
        <f>SUM(C176:N176)</f>
        <v>66</v>
      </c>
      <c r="C176" s="79">
        <v>3</v>
      </c>
      <c r="D176" s="80"/>
      <c r="E176" s="81"/>
      <c r="F176" s="81"/>
      <c r="G176" s="81"/>
      <c r="H176" s="81"/>
      <c r="I176" s="81"/>
      <c r="J176" s="85">
        <v>63</v>
      </c>
      <c r="K176" s="81"/>
      <c r="L176" s="81"/>
      <c r="M176" s="81"/>
      <c r="N176" s="82"/>
      <c r="O176" s="62">
        <f t="shared" si="33"/>
        <v>66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64" activePane="bottomLeft" state="frozen"/>
      <selection pane="bottomLeft" activeCell="D73" sqref="D7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4407</v>
      </c>
      <c r="C4" s="11">
        <f t="shared" ref="C4:N4" si="1">C5+C6</f>
        <v>3853</v>
      </c>
      <c r="D4" s="11">
        <f t="shared" si="1"/>
        <v>95</v>
      </c>
      <c r="E4" s="10">
        <f t="shared" si="1"/>
        <v>35</v>
      </c>
      <c r="F4" s="10">
        <f t="shared" si="1"/>
        <v>0</v>
      </c>
      <c r="G4" s="10">
        <f t="shared" si="1"/>
        <v>0</v>
      </c>
      <c r="H4" s="10">
        <f t="shared" si="1"/>
        <v>284</v>
      </c>
      <c r="I4" s="10">
        <f t="shared" si="1"/>
        <v>7</v>
      </c>
      <c r="J4" s="10">
        <f t="shared" si="1"/>
        <v>119</v>
      </c>
      <c r="K4" s="10">
        <f t="shared" si="1"/>
        <v>3</v>
      </c>
      <c r="L4" s="10">
        <f t="shared" si="1"/>
        <v>4</v>
      </c>
      <c r="M4" s="10">
        <f t="shared" si="1"/>
        <v>1</v>
      </c>
      <c r="N4" s="12">
        <f t="shared" si="1"/>
        <v>6</v>
      </c>
      <c r="O4" s="8">
        <f t="shared" ref="O4:O39" si="2">SUM(C4:N4)</f>
        <v>4407</v>
      </c>
    </row>
    <row r="5" spans="1:15" ht="15" customHeight="1" x14ac:dyDescent="0.25">
      <c r="A5" s="194" t="s">
        <v>2</v>
      </c>
      <c r="B5" s="13">
        <f t="shared" si="0"/>
        <v>3325</v>
      </c>
      <c r="C5" s="15">
        <f t="shared" ref="C5:N5" si="3">C8+C41+C56+C66+C78+C99+C101+C132+C166+C173+C175+C176</f>
        <v>2851</v>
      </c>
      <c r="D5" s="15">
        <f t="shared" si="3"/>
        <v>95</v>
      </c>
      <c r="E5" s="15">
        <f t="shared" si="3"/>
        <v>32</v>
      </c>
      <c r="F5" s="15">
        <f t="shared" si="3"/>
        <v>0</v>
      </c>
      <c r="G5" s="15">
        <f t="shared" si="3"/>
        <v>0</v>
      </c>
      <c r="H5" s="15">
        <f t="shared" si="3"/>
        <v>207</v>
      </c>
      <c r="I5" s="15">
        <f t="shared" si="3"/>
        <v>7</v>
      </c>
      <c r="J5" s="15">
        <f t="shared" si="3"/>
        <v>119</v>
      </c>
      <c r="K5" s="15">
        <f t="shared" si="3"/>
        <v>3</v>
      </c>
      <c r="L5" s="15">
        <f t="shared" si="3"/>
        <v>4</v>
      </c>
      <c r="M5" s="15">
        <f t="shared" si="3"/>
        <v>1</v>
      </c>
      <c r="N5" s="15">
        <f t="shared" si="3"/>
        <v>6</v>
      </c>
      <c r="O5" s="13">
        <f t="shared" si="2"/>
        <v>3325</v>
      </c>
    </row>
    <row r="6" spans="1:15" ht="15.75" customHeight="1" thickBot="1" x14ac:dyDescent="0.3">
      <c r="A6" s="195" t="s">
        <v>3</v>
      </c>
      <c r="B6" s="16">
        <f t="shared" si="0"/>
        <v>1082</v>
      </c>
      <c r="C6" s="18">
        <f t="shared" ref="C6:N6" si="4">C9+C57+C67+C79+C102+C133+C174</f>
        <v>1002</v>
      </c>
      <c r="D6" s="18">
        <f t="shared" si="4"/>
        <v>0</v>
      </c>
      <c r="E6" s="18">
        <f t="shared" si="4"/>
        <v>3</v>
      </c>
      <c r="F6" s="18">
        <f t="shared" si="4"/>
        <v>0</v>
      </c>
      <c r="G6" s="18">
        <f t="shared" si="4"/>
        <v>0</v>
      </c>
      <c r="H6" s="18">
        <f t="shared" si="4"/>
        <v>77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1082</v>
      </c>
    </row>
    <row r="7" spans="1:15" ht="15" customHeight="1" x14ac:dyDescent="0.25">
      <c r="A7" s="190" t="s">
        <v>4</v>
      </c>
      <c r="B7" s="19">
        <f t="shared" si="0"/>
        <v>447</v>
      </c>
      <c r="C7" s="21">
        <f t="shared" ref="C7:N7" si="5">C8+C9</f>
        <v>345</v>
      </c>
      <c r="D7" s="21">
        <f t="shared" si="5"/>
        <v>38</v>
      </c>
      <c r="E7" s="20">
        <f t="shared" si="5"/>
        <v>5</v>
      </c>
      <c r="F7" s="20">
        <f t="shared" si="5"/>
        <v>0</v>
      </c>
      <c r="G7" s="20">
        <f t="shared" si="5"/>
        <v>0</v>
      </c>
      <c r="H7" s="20">
        <f t="shared" si="5"/>
        <v>37</v>
      </c>
      <c r="I7" s="20">
        <f t="shared" si="5"/>
        <v>5</v>
      </c>
      <c r="J7" s="20">
        <f t="shared" si="5"/>
        <v>16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1</v>
      </c>
      <c r="O7" s="19">
        <f t="shared" si="2"/>
        <v>447</v>
      </c>
    </row>
    <row r="8" spans="1:15" ht="15" customHeight="1" x14ac:dyDescent="0.25">
      <c r="A8" s="191" t="s">
        <v>166</v>
      </c>
      <c r="B8" s="23">
        <f t="shared" si="0"/>
        <v>439</v>
      </c>
      <c r="C8" s="25">
        <f t="shared" ref="C8:N8" si="6">C10+C11+C12+C13+C14+C15+C16+C17+C18+C19+C20+C21+C22+C23+C24+C25+C26+C27+C28+C29+C30</f>
        <v>339</v>
      </c>
      <c r="D8" s="25">
        <f t="shared" si="6"/>
        <v>38</v>
      </c>
      <c r="E8" s="24">
        <f t="shared" si="6"/>
        <v>5</v>
      </c>
      <c r="F8" s="24">
        <f t="shared" si="6"/>
        <v>0</v>
      </c>
      <c r="G8" s="24">
        <f t="shared" si="6"/>
        <v>0</v>
      </c>
      <c r="H8" s="24">
        <f t="shared" si="6"/>
        <v>35</v>
      </c>
      <c r="I8" s="24">
        <f t="shared" si="6"/>
        <v>5</v>
      </c>
      <c r="J8" s="24">
        <f t="shared" si="6"/>
        <v>16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1</v>
      </c>
      <c r="O8" s="23">
        <f t="shared" si="2"/>
        <v>439</v>
      </c>
    </row>
    <row r="9" spans="1:15" ht="15.75" customHeight="1" thickBot="1" x14ac:dyDescent="0.3">
      <c r="A9" s="192" t="s">
        <v>167</v>
      </c>
      <c r="B9" s="27">
        <f t="shared" si="0"/>
        <v>8</v>
      </c>
      <c r="C9" s="44">
        <f>C31+C32+C33+C34+C35+C36+C37+C38+C39+C40</f>
        <v>6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2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8</v>
      </c>
    </row>
    <row r="10" spans="1:15" x14ac:dyDescent="0.25">
      <c r="A10" s="38" t="s">
        <v>113</v>
      </c>
      <c r="B10" s="8">
        <f t="shared" si="0"/>
        <v>12</v>
      </c>
      <c r="C10" s="58">
        <v>8</v>
      </c>
      <c r="D10" s="35">
        <v>2</v>
      </c>
      <c r="E10" s="28"/>
      <c r="F10" s="28"/>
      <c r="G10" s="28"/>
      <c r="H10" s="28">
        <v>2</v>
      </c>
      <c r="I10" s="28"/>
      <c r="J10" s="28"/>
      <c r="K10" s="28"/>
      <c r="L10" s="28"/>
      <c r="M10" s="28"/>
      <c r="N10" s="29"/>
      <c r="O10" s="8">
        <f t="shared" si="2"/>
        <v>12</v>
      </c>
    </row>
    <row r="11" spans="1:15" x14ac:dyDescent="0.25">
      <c r="A11" s="39" t="s">
        <v>112</v>
      </c>
      <c r="B11" s="13">
        <f t="shared" si="0"/>
        <v>8</v>
      </c>
      <c r="C11" s="59">
        <v>5</v>
      </c>
      <c r="D11" s="40">
        <v>2</v>
      </c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8</v>
      </c>
    </row>
    <row r="12" spans="1:15" x14ac:dyDescent="0.25">
      <c r="A12" s="39" t="s">
        <v>114</v>
      </c>
      <c r="B12" s="13">
        <f t="shared" si="0"/>
        <v>14</v>
      </c>
      <c r="C12" s="59">
        <v>9</v>
      </c>
      <c r="D12" s="40">
        <v>3</v>
      </c>
      <c r="E12" s="30"/>
      <c r="F12" s="30"/>
      <c r="G12" s="30"/>
      <c r="H12" s="30">
        <v>2</v>
      </c>
      <c r="I12" s="30"/>
      <c r="J12" s="30"/>
      <c r="K12" s="30"/>
      <c r="L12" s="30"/>
      <c r="M12" s="30"/>
      <c r="N12" s="31"/>
      <c r="O12" s="13">
        <f t="shared" si="2"/>
        <v>14</v>
      </c>
    </row>
    <row r="13" spans="1:15" x14ac:dyDescent="0.25">
      <c r="A13" s="39" t="s">
        <v>115</v>
      </c>
      <c r="B13" s="13">
        <f t="shared" si="0"/>
        <v>30</v>
      </c>
      <c r="C13" s="59">
        <v>25</v>
      </c>
      <c r="D13" s="40">
        <v>3</v>
      </c>
      <c r="E13" s="30"/>
      <c r="F13" s="30"/>
      <c r="G13" s="30"/>
      <c r="H13" s="30">
        <v>1</v>
      </c>
      <c r="I13" s="30"/>
      <c r="J13" s="30">
        <v>1</v>
      </c>
      <c r="K13" s="30"/>
      <c r="L13" s="30"/>
      <c r="M13" s="30"/>
      <c r="N13" s="31"/>
      <c r="O13" s="13">
        <f t="shared" si="2"/>
        <v>30</v>
      </c>
    </row>
    <row r="14" spans="1:15" x14ac:dyDescent="0.25">
      <c r="A14" s="39" t="s">
        <v>116</v>
      </c>
      <c r="B14" s="13">
        <f t="shared" si="0"/>
        <v>70</v>
      </c>
      <c r="C14" s="59">
        <v>58</v>
      </c>
      <c r="D14" s="40">
        <v>3</v>
      </c>
      <c r="E14" s="30">
        <v>2</v>
      </c>
      <c r="F14" s="30"/>
      <c r="G14" s="30"/>
      <c r="H14" s="30">
        <v>6</v>
      </c>
      <c r="I14" s="30"/>
      <c r="J14" s="30">
        <v>1</v>
      </c>
      <c r="K14" s="30"/>
      <c r="L14" s="30"/>
      <c r="M14" s="30"/>
      <c r="N14" s="31"/>
      <c r="O14" s="13">
        <f t="shared" si="2"/>
        <v>70</v>
      </c>
    </row>
    <row r="15" spans="1:15" x14ac:dyDescent="0.25">
      <c r="A15" s="39" t="s">
        <v>5</v>
      </c>
      <c r="B15" s="13">
        <f t="shared" si="0"/>
        <v>15</v>
      </c>
      <c r="C15" s="59">
        <v>11</v>
      </c>
      <c r="D15" s="40">
        <v>1</v>
      </c>
      <c r="E15" s="30"/>
      <c r="F15" s="30"/>
      <c r="G15" s="30"/>
      <c r="H15" s="30">
        <v>2</v>
      </c>
      <c r="I15" s="30">
        <v>1</v>
      </c>
      <c r="J15" s="30"/>
      <c r="K15" s="30"/>
      <c r="L15" s="30"/>
      <c r="M15" s="30"/>
      <c r="N15" s="31"/>
      <c r="O15" s="13">
        <f t="shared" si="2"/>
        <v>15</v>
      </c>
    </row>
    <row r="16" spans="1:15" x14ac:dyDescent="0.25">
      <c r="A16" s="39" t="s">
        <v>117</v>
      </c>
      <c r="B16" s="13">
        <f t="shared" si="0"/>
        <v>15</v>
      </c>
      <c r="C16" s="59">
        <v>8</v>
      </c>
      <c r="D16" s="40">
        <v>4</v>
      </c>
      <c r="E16" s="30"/>
      <c r="F16" s="30"/>
      <c r="G16" s="30"/>
      <c r="H16" s="30">
        <v>1</v>
      </c>
      <c r="I16" s="30"/>
      <c r="J16" s="30">
        <v>2</v>
      </c>
      <c r="K16" s="30"/>
      <c r="L16" s="30"/>
      <c r="M16" s="30"/>
      <c r="N16" s="31"/>
      <c r="O16" s="13">
        <f t="shared" si="2"/>
        <v>15</v>
      </c>
    </row>
    <row r="17" spans="1:15" x14ac:dyDescent="0.25">
      <c r="A17" s="39" t="s">
        <v>118</v>
      </c>
      <c r="B17" s="13">
        <f t="shared" si="0"/>
        <v>11</v>
      </c>
      <c r="C17" s="59">
        <v>4</v>
      </c>
      <c r="D17" s="40">
        <v>2</v>
      </c>
      <c r="E17" s="30">
        <v>1</v>
      </c>
      <c r="F17" s="30"/>
      <c r="G17" s="30"/>
      <c r="H17" s="30">
        <v>1</v>
      </c>
      <c r="I17" s="30">
        <v>2</v>
      </c>
      <c r="J17" s="30">
        <v>1</v>
      </c>
      <c r="K17" s="30"/>
      <c r="L17" s="30"/>
      <c r="M17" s="30"/>
      <c r="N17" s="31"/>
      <c r="O17" s="13">
        <f t="shared" si="2"/>
        <v>11</v>
      </c>
    </row>
    <row r="18" spans="1:15" x14ac:dyDescent="0.25">
      <c r="A18" s="39" t="s">
        <v>119</v>
      </c>
      <c r="B18" s="13">
        <f t="shared" si="0"/>
        <v>50</v>
      </c>
      <c r="C18" s="59">
        <v>43</v>
      </c>
      <c r="D18" s="40">
        <v>2</v>
      </c>
      <c r="E18" s="30"/>
      <c r="F18" s="30"/>
      <c r="G18" s="30"/>
      <c r="H18" s="30">
        <v>2</v>
      </c>
      <c r="I18" s="30">
        <v>2</v>
      </c>
      <c r="J18" s="30">
        <v>1</v>
      </c>
      <c r="K18" s="30"/>
      <c r="L18" s="30"/>
      <c r="M18" s="30"/>
      <c r="N18" s="31"/>
      <c r="O18" s="13">
        <f t="shared" si="2"/>
        <v>50</v>
      </c>
    </row>
    <row r="19" spans="1:15" x14ac:dyDescent="0.25">
      <c r="A19" s="39" t="s">
        <v>120</v>
      </c>
      <c r="B19" s="13">
        <f t="shared" si="0"/>
        <v>50</v>
      </c>
      <c r="C19" s="59">
        <v>43</v>
      </c>
      <c r="D19" s="40">
        <v>3</v>
      </c>
      <c r="E19" s="30"/>
      <c r="F19" s="30"/>
      <c r="G19" s="30"/>
      <c r="H19" s="30">
        <v>3</v>
      </c>
      <c r="I19" s="30"/>
      <c r="J19" s="30"/>
      <c r="K19" s="30"/>
      <c r="L19" s="30"/>
      <c r="M19" s="30"/>
      <c r="N19" s="31">
        <v>1</v>
      </c>
      <c r="O19" s="13">
        <f t="shared" si="2"/>
        <v>50</v>
      </c>
    </row>
    <row r="20" spans="1:15" x14ac:dyDescent="0.25">
      <c r="A20" s="39" t="s">
        <v>6</v>
      </c>
      <c r="B20" s="13">
        <f t="shared" si="0"/>
        <v>15</v>
      </c>
      <c r="C20" s="59">
        <v>11</v>
      </c>
      <c r="D20" s="40">
        <v>2</v>
      </c>
      <c r="E20" s="30"/>
      <c r="F20" s="30"/>
      <c r="G20" s="30"/>
      <c r="H20" s="30">
        <v>2</v>
      </c>
      <c r="I20" s="30"/>
      <c r="J20" s="30"/>
      <c r="K20" s="30"/>
      <c r="L20" s="30"/>
      <c r="M20" s="30"/>
      <c r="N20" s="31"/>
      <c r="O20" s="13">
        <f t="shared" si="2"/>
        <v>15</v>
      </c>
    </row>
    <row r="21" spans="1:15" x14ac:dyDescent="0.25">
      <c r="A21" s="39" t="s">
        <v>121</v>
      </c>
      <c r="B21" s="13">
        <f t="shared" si="0"/>
        <v>20</v>
      </c>
      <c r="C21" s="59">
        <v>13</v>
      </c>
      <c r="D21" s="40">
        <v>3</v>
      </c>
      <c r="E21" s="30"/>
      <c r="F21" s="30"/>
      <c r="G21" s="30"/>
      <c r="H21" s="30">
        <v>2</v>
      </c>
      <c r="I21" s="30"/>
      <c r="J21" s="30">
        <v>2</v>
      </c>
      <c r="K21" s="30"/>
      <c r="L21" s="30"/>
      <c r="M21" s="30"/>
      <c r="N21" s="31"/>
      <c r="O21" s="13">
        <f t="shared" si="2"/>
        <v>20</v>
      </c>
    </row>
    <row r="22" spans="1:15" x14ac:dyDescent="0.25">
      <c r="A22" s="39" t="s">
        <v>122</v>
      </c>
      <c r="B22" s="13">
        <f t="shared" si="0"/>
        <v>60</v>
      </c>
      <c r="C22" s="59">
        <v>49</v>
      </c>
      <c r="D22" s="40">
        <v>3</v>
      </c>
      <c r="E22" s="30">
        <v>1</v>
      </c>
      <c r="F22" s="30"/>
      <c r="G22" s="30"/>
      <c r="H22" s="30">
        <v>5</v>
      </c>
      <c r="I22" s="30"/>
      <c r="J22" s="30">
        <v>2</v>
      </c>
      <c r="K22" s="30"/>
      <c r="L22" s="30"/>
      <c r="M22" s="30"/>
      <c r="N22" s="31"/>
      <c r="O22" s="13">
        <f t="shared" si="2"/>
        <v>60</v>
      </c>
    </row>
    <row r="23" spans="1:15" x14ac:dyDescent="0.25">
      <c r="A23" s="39" t="s">
        <v>7</v>
      </c>
      <c r="B23" s="13">
        <f t="shared" si="0"/>
        <v>5</v>
      </c>
      <c r="C23" s="59">
        <v>4</v>
      </c>
      <c r="D23" s="40">
        <v>1</v>
      </c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3">
        <f t="shared" si="2"/>
        <v>5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5</v>
      </c>
      <c r="C25" s="59">
        <v>4</v>
      </c>
      <c r="D25" s="40"/>
      <c r="E25" s="30"/>
      <c r="F25" s="30"/>
      <c r="G25" s="30"/>
      <c r="H25" s="30">
        <v>1</v>
      </c>
      <c r="I25" s="30"/>
      <c r="J25" s="30"/>
      <c r="K25" s="30"/>
      <c r="L25" s="30"/>
      <c r="M25" s="30"/>
      <c r="N25" s="31"/>
      <c r="O25" s="13">
        <f t="shared" si="2"/>
        <v>5</v>
      </c>
    </row>
    <row r="26" spans="1:15" x14ac:dyDescent="0.25">
      <c r="A26" s="39" t="s">
        <v>9</v>
      </c>
      <c r="B26" s="13">
        <f t="shared" si="0"/>
        <v>50</v>
      </c>
      <c r="C26" s="59">
        <v>40</v>
      </c>
      <c r="D26" s="40">
        <v>2</v>
      </c>
      <c r="E26" s="30"/>
      <c r="F26" s="30"/>
      <c r="G26" s="30"/>
      <c r="H26" s="30">
        <v>4</v>
      </c>
      <c r="I26" s="30"/>
      <c r="J26" s="30">
        <v>4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3</v>
      </c>
      <c r="C27" s="59">
        <v>2</v>
      </c>
      <c r="D27" s="40">
        <v>1</v>
      </c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3</v>
      </c>
    </row>
    <row r="28" spans="1:15" x14ac:dyDescent="0.25">
      <c r="A28" s="39" t="s">
        <v>10</v>
      </c>
      <c r="B28" s="13">
        <f t="shared" si="0"/>
        <v>3</v>
      </c>
      <c r="C28" s="59">
        <v>1</v>
      </c>
      <c r="D28" s="40">
        <v>1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3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2</v>
      </c>
      <c r="C30" s="216"/>
      <c r="D30" s="40"/>
      <c r="E30" s="30"/>
      <c r="F30" s="30"/>
      <c r="G30" s="30"/>
      <c r="H30" s="30"/>
      <c r="I30" s="30"/>
      <c r="J30" s="30">
        <v>2</v>
      </c>
      <c r="K30" s="30"/>
      <c r="L30" s="30"/>
      <c r="M30" s="30"/>
      <c r="N30" s="31"/>
      <c r="O30" s="13">
        <f t="shared" si="2"/>
        <v>2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5</v>
      </c>
      <c r="C33" s="59">
        <v>4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5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3</v>
      </c>
      <c r="C35" s="59">
        <v>2</v>
      </c>
      <c r="D35" s="40"/>
      <c r="E35" s="30"/>
      <c r="F35" s="30"/>
      <c r="G35" s="30"/>
      <c r="H35" s="30">
        <v>1</v>
      </c>
      <c r="I35" s="30"/>
      <c r="J35" s="30"/>
      <c r="K35" s="30"/>
      <c r="L35" s="30"/>
      <c r="M35" s="30"/>
      <c r="N35" s="31"/>
      <c r="O35" s="13">
        <f t="shared" si="2"/>
        <v>3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0</v>
      </c>
    </row>
    <row r="41" spans="1:15" ht="15.75" customHeight="1" thickBot="1" x14ac:dyDescent="0.3">
      <c r="A41" s="189" t="s">
        <v>17</v>
      </c>
      <c r="B41" s="62">
        <f t="shared" si="8"/>
        <v>69</v>
      </c>
      <c r="C41" s="63">
        <f t="shared" ref="C41:N41" si="9">C42+C43+C44+C45+C46+C47+C48+C49+C50+C51+C52+C53+C54</f>
        <v>54</v>
      </c>
      <c r="D41" s="63">
        <f t="shared" si="9"/>
        <v>6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9</v>
      </c>
      <c r="I41" s="64">
        <f t="shared" si="9"/>
        <v>0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69</v>
      </c>
    </row>
    <row r="42" spans="1:15" x14ac:dyDescent="0.25">
      <c r="A42" s="38" t="s">
        <v>124</v>
      </c>
      <c r="B42" s="8">
        <f t="shared" si="8"/>
        <v>15</v>
      </c>
      <c r="C42" s="58">
        <v>14</v>
      </c>
      <c r="D42" s="35"/>
      <c r="E42" s="28"/>
      <c r="F42" s="28"/>
      <c r="G42" s="28"/>
      <c r="H42" s="28">
        <v>1</v>
      </c>
      <c r="I42" s="28"/>
      <c r="J42" s="28"/>
      <c r="K42" s="28"/>
      <c r="L42" s="28"/>
      <c r="M42" s="28"/>
      <c r="N42" s="29"/>
      <c r="O42" s="8">
        <f>SUM(C42:N42)</f>
        <v>15</v>
      </c>
    </row>
    <row r="43" spans="1:15" x14ac:dyDescent="0.25">
      <c r="A43" s="39" t="s">
        <v>125</v>
      </c>
      <c r="B43" s="13">
        <f t="shared" si="8"/>
        <v>10</v>
      </c>
      <c r="C43" s="59">
        <v>7</v>
      </c>
      <c r="D43" s="40">
        <v>2</v>
      </c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10</v>
      </c>
    </row>
    <row r="44" spans="1:15" x14ac:dyDescent="0.25">
      <c r="A44" s="39" t="s">
        <v>130</v>
      </c>
      <c r="B44" s="13">
        <f t="shared" si="8"/>
        <v>5</v>
      </c>
      <c r="C44" s="59">
        <v>3</v>
      </c>
      <c r="D44" s="40">
        <v>1</v>
      </c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5</v>
      </c>
    </row>
    <row r="45" spans="1:15" x14ac:dyDescent="0.25">
      <c r="A45" s="39" t="s">
        <v>18</v>
      </c>
      <c r="B45" s="13">
        <f t="shared" si="8"/>
        <v>9</v>
      </c>
      <c r="C45" s="59">
        <v>7</v>
      </c>
      <c r="D45" s="40">
        <v>1</v>
      </c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9</v>
      </c>
    </row>
    <row r="46" spans="1:15" x14ac:dyDescent="0.25">
      <c r="A46" s="39" t="s">
        <v>131</v>
      </c>
      <c r="B46" s="13">
        <f t="shared" si="8"/>
        <v>4</v>
      </c>
      <c r="C46" s="59">
        <v>2</v>
      </c>
      <c r="D46" s="40">
        <v>1</v>
      </c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4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4</v>
      </c>
      <c r="C50" s="59">
        <v>3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4</v>
      </c>
    </row>
    <row r="51" spans="1:15" x14ac:dyDescent="0.25">
      <c r="A51" s="39" t="s">
        <v>134</v>
      </c>
      <c r="B51" s="13">
        <f t="shared" si="8"/>
        <v>2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2</v>
      </c>
    </row>
    <row r="52" spans="1:15" x14ac:dyDescent="0.25">
      <c r="A52" s="39" t="s">
        <v>128</v>
      </c>
      <c r="B52" s="13">
        <f t="shared" si="8"/>
        <v>4</v>
      </c>
      <c r="C52" s="59">
        <v>2</v>
      </c>
      <c r="D52" s="40">
        <v>1</v>
      </c>
      <c r="E52" s="30"/>
      <c r="F52" s="30"/>
      <c r="G52" s="30"/>
      <c r="H52" s="30">
        <v>1</v>
      </c>
      <c r="I52" s="30"/>
      <c r="J52" s="30"/>
      <c r="K52" s="30"/>
      <c r="L52" s="30"/>
      <c r="M52" s="30"/>
      <c r="N52" s="31"/>
      <c r="O52" s="13">
        <f t="shared" si="10"/>
        <v>4</v>
      </c>
    </row>
    <row r="53" spans="1:15" x14ac:dyDescent="0.25">
      <c r="A53" s="39" t="s">
        <v>135</v>
      </c>
      <c r="B53" s="13">
        <f t="shared" si="8"/>
        <v>4</v>
      </c>
      <c r="C53" s="59">
        <v>3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4</v>
      </c>
    </row>
    <row r="54" spans="1:15" ht="15.75" thickBot="1" x14ac:dyDescent="0.3">
      <c r="A54" s="42" t="s">
        <v>129</v>
      </c>
      <c r="B54" s="16">
        <f t="shared" si="8"/>
        <v>8</v>
      </c>
      <c r="C54" s="60">
        <v>7</v>
      </c>
      <c r="D54" s="43"/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8</v>
      </c>
    </row>
    <row r="55" spans="1:15" ht="15.75" customHeight="1" x14ac:dyDescent="0.25">
      <c r="A55" s="190" t="s">
        <v>374</v>
      </c>
      <c r="B55" s="66">
        <f t="shared" si="8"/>
        <v>111</v>
      </c>
      <c r="C55" s="63">
        <f t="shared" ref="C55:N55" si="11">C56+C57</f>
        <v>84</v>
      </c>
      <c r="D55" s="63">
        <f t="shared" si="11"/>
        <v>12</v>
      </c>
      <c r="E55" s="64">
        <f t="shared" si="11"/>
        <v>0</v>
      </c>
      <c r="F55" s="64">
        <f t="shared" si="11"/>
        <v>0</v>
      </c>
      <c r="G55" s="64">
        <f t="shared" si="11"/>
        <v>0</v>
      </c>
      <c r="H55" s="64">
        <f t="shared" si="11"/>
        <v>14</v>
      </c>
      <c r="I55" s="64">
        <f t="shared" si="11"/>
        <v>0</v>
      </c>
      <c r="J55" s="64">
        <f t="shared" si="11"/>
        <v>1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111</v>
      </c>
    </row>
    <row r="56" spans="1:15" x14ac:dyDescent="0.25">
      <c r="A56" s="191" t="s">
        <v>166</v>
      </c>
      <c r="B56" s="67">
        <f t="shared" si="8"/>
        <v>111</v>
      </c>
      <c r="C56" s="68">
        <f>C58+C59+C60+C61+C62</f>
        <v>84</v>
      </c>
      <c r="D56" s="68">
        <f t="shared" ref="D56:N56" si="12">D58+D59+D60+D61+D62</f>
        <v>12</v>
      </c>
      <c r="E56" s="68">
        <f t="shared" si="12"/>
        <v>0</v>
      </c>
      <c r="F56" s="68">
        <f t="shared" si="12"/>
        <v>0</v>
      </c>
      <c r="G56" s="68">
        <f t="shared" si="12"/>
        <v>0</v>
      </c>
      <c r="H56" s="68">
        <f t="shared" si="12"/>
        <v>14</v>
      </c>
      <c r="I56" s="68">
        <f t="shared" si="12"/>
        <v>0</v>
      </c>
      <c r="J56" s="68">
        <f t="shared" si="12"/>
        <v>1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111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84</v>
      </c>
      <c r="C58" s="58">
        <v>68</v>
      </c>
      <c r="D58" s="35">
        <v>5</v>
      </c>
      <c r="E58" s="28"/>
      <c r="F58" s="28"/>
      <c r="G58" s="28"/>
      <c r="H58" s="28">
        <v>10</v>
      </c>
      <c r="I58" s="28"/>
      <c r="J58" s="28">
        <v>1</v>
      </c>
      <c r="K58" s="28"/>
      <c r="L58" s="28"/>
      <c r="M58" s="28"/>
      <c r="N58" s="29"/>
      <c r="O58" s="8">
        <f t="shared" si="10"/>
        <v>84</v>
      </c>
    </row>
    <row r="59" spans="1:15" x14ac:dyDescent="0.25">
      <c r="A59" s="39" t="s">
        <v>136</v>
      </c>
      <c r="B59" s="13">
        <f t="shared" si="8"/>
        <v>5</v>
      </c>
      <c r="C59" s="59">
        <v>2</v>
      </c>
      <c r="D59" s="40">
        <v>2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5</v>
      </c>
    </row>
    <row r="60" spans="1:15" x14ac:dyDescent="0.25">
      <c r="A60" s="39" t="s">
        <v>137</v>
      </c>
      <c r="B60" s="13">
        <f t="shared" si="8"/>
        <v>14</v>
      </c>
      <c r="C60" s="59">
        <v>9</v>
      </c>
      <c r="D60" s="40">
        <v>3</v>
      </c>
      <c r="E60" s="30"/>
      <c r="F60" s="30"/>
      <c r="G60" s="30"/>
      <c r="H60" s="30">
        <v>2</v>
      </c>
      <c r="I60" s="30"/>
      <c r="J60" s="30"/>
      <c r="K60" s="30"/>
      <c r="L60" s="30"/>
      <c r="M60" s="30"/>
      <c r="N60" s="31"/>
      <c r="O60" s="13">
        <f>SUM(C60:N60)</f>
        <v>14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8</v>
      </c>
      <c r="C62" s="59">
        <v>5</v>
      </c>
      <c r="D62" s="40">
        <v>2</v>
      </c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>SUM(C62:N62)</f>
        <v>8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335</v>
      </c>
      <c r="C65" s="77">
        <f t="shared" ref="C65:N65" si="15">C66+C67</f>
        <v>298</v>
      </c>
      <c r="D65" s="63">
        <f t="shared" si="15"/>
        <v>7</v>
      </c>
      <c r="E65" s="64">
        <f t="shared" si="15"/>
        <v>4</v>
      </c>
      <c r="F65" s="64">
        <f t="shared" si="15"/>
        <v>0</v>
      </c>
      <c r="G65" s="64">
        <f t="shared" si="15"/>
        <v>0</v>
      </c>
      <c r="H65" s="64">
        <f t="shared" si="15"/>
        <v>22</v>
      </c>
      <c r="I65" s="64">
        <f t="shared" si="15"/>
        <v>0</v>
      </c>
      <c r="J65" s="64">
        <f t="shared" si="15"/>
        <v>3</v>
      </c>
      <c r="K65" s="64">
        <f t="shared" si="15"/>
        <v>0</v>
      </c>
      <c r="L65" s="64">
        <f t="shared" si="15"/>
        <v>1</v>
      </c>
      <c r="M65" s="64">
        <f t="shared" si="15"/>
        <v>0</v>
      </c>
      <c r="N65" s="65">
        <f t="shared" si="15"/>
        <v>0</v>
      </c>
      <c r="O65" s="86">
        <f t="shared" si="14"/>
        <v>335</v>
      </c>
    </row>
    <row r="66" spans="1:15" x14ac:dyDescent="0.25">
      <c r="A66" s="191" t="s">
        <v>166</v>
      </c>
      <c r="B66" s="67">
        <f t="shared" si="8"/>
        <v>170</v>
      </c>
      <c r="C66" s="89">
        <f>C68+C69+C70</f>
        <v>139</v>
      </c>
      <c r="D66" s="68">
        <f t="shared" ref="D66:N66" si="16">D68+D69+D70</f>
        <v>7</v>
      </c>
      <c r="E66" s="69">
        <f t="shared" si="16"/>
        <v>4</v>
      </c>
      <c r="F66" s="69">
        <f t="shared" si="16"/>
        <v>0</v>
      </c>
      <c r="G66" s="69">
        <f t="shared" si="16"/>
        <v>0</v>
      </c>
      <c r="H66" s="69">
        <f t="shared" si="16"/>
        <v>16</v>
      </c>
      <c r="I66" s="69">
        <f t="shared" si="16"/>
        <v>0</v>
      </c>
      <c r="J66" s="69">
        <f t="shared" si="16"/>
        <v>3</v>
      </c>
      <c r="K66" s="69">
        <f t="shared" si="16"/>
        <v>0</v>
      </c>
      <c r="L66" s="69">
        <f t="shared" si="16"/>
        <v>1</v>
      </c>
      <c r="M66" s="69">
        <f t="shared" si="16"/>
        <v>0</v>
      </c>
      <c r="N66" s="70">
        <f t="shared" si="16"/>
        <v>0</v>
      </c>
      <c r="O66" s="87">
        <f t="shared" si="14"/>
        <v>170</v>
      </c>
    </row>
    <row r="67" spans="1:15" ht="15.75" thickBot="1" x14ac:dyDescent="0.3">
      <c r="A67" s="192" t="s">
        <v>167</v>
      </c>
      <c r="B67" s="71">
        <f t="shared" si="8"/>
        <v>165</v>
      </c>
      <c r="C67" s="78">
        <f>C71+C72+C73+C74+C75+C76</f>
        <v>159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6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165</v>
      </c>
    </row>
    <row r="68" spans="1:15" x14ac:dyDescent="0.25">
      <c r="A68" s="38" t="s">
        <v>139</v>
      </c>
      <c r="B68" s="8">
        <f t="shared" si="8"/>
        <v>60</v>
      </c>
      <c r="C68" s="58">
        <v>49</v>
      </c>
      <c r="D68" s="35">
        <v>3</v>
      </c>
      <c r="E68" s="28">
        <v>1</v>
      </c>
      <c r="F68" s="28"/>
      <c r="G68" s="28"/>
      <c r="H68" s="28">
        <v>6</v>
      </c>
      <c r="I68" s="28"/>
      <c r="J68" s="28">
        <v>1</v>
      </c>
      <c r="K68" s="28"/>
      <c r="L68" s="28"/>
      <c r="M68" s="28"/>
      <c r="N68" s="29"/>
      <c r="O68" s="8">
        <f t="shared" si="14"/>
        <v>60</v>
      </c>
    </row>
    <row r="69" spans="1:15" x14ac:dyDescent="0.25">
      <c r="A69" s="39" t="s">
        <v>140</v>
      </c>
      <c r="B69" s="13">
        <f t="shared" si="8"/>
        <v>80</v>
      </c>
      <c r="C69" s="59">
        <v>69</v>
      </c>
      <c r="D69" s="40">
        <v>2</v>
      </c>
      <c r="E69" s="30">
        <v>1</v>
      </c>
      <c r="F69" s="30"/>
      <c r="G69" s="30"/>
      <c r="H69" s="30">
        <v>7</v>
      </c>
      <c r="I69" s="30"/>
      <c r="J69" s="30">
        <v>1</v>
      </c>
      <c r="K69" s="30"/>
      <c r="L69" s="30"/>
      <c r="M69" s="30"/>
      <c r="N69" s="31"/>
      <c r="O69" s="13">
        <f t="shared" ref="O69:O76" si="18">SUM(C69:N69)</f>
        <v>80</v>
      </c>
    </row>
    <row r="70" spans="1:15" ht="13.5" customHeight="1" x14ac:dyDescent="0.25">
      <c r="A70" s="39" t="s">
        <v>141</v>
      </c>
      <c r="B70" s="13">
        <f t="shared" si="8"/>
        <v>30</v>
      </c>
      <c r="C70" s="59">
        <v>21</v>
      </c>
      <c r="D70" s="40">
        <v>2</v>
      </c>
      <c r="E70" s="30">
        <v>2</v>
      </c>
      <c r="F70" s="30"/>
      <c r="G70" s="30"/>
      <c r="H70" s="30">
        <v>3</v>
      </c>
      <c r="I70" s="30"/>
      <c r="J70" s="30">
        <v>1</v>
      </c>
      <c r="K70" s="30"/>
      <c r="L70" s="30">
        <v>1</v>
      </c>
      <c r="M70" s="30"/>
      <c r="N70" s="31"/>
      <c r="O70" s="13">
        <f t="shared" si="18"/>
        <v>30</v>
      </c>
    </row>
    <row r="71" spans="1:15" x14ac:dyDescent="0.25">
      <c r="A71" s="39" t="s">
        <v>21</v>
      </c>
      <c r="B71" s="13">
        <f t="shared" si="8"/>
        <v>40</v>
      </c>
      <c r="C71" s="59">
        <v>40</v>
      </c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40</v>
      </c>
    </row>
    <row r="72" spans="1:15" x14ac:dyDescent="0.25">
      <c r="A72" s="39" t="s">
        <v>22</v>
      </c>
      <c r="B72" s="13">
        <f t="shared" si="8"/>
        <v>30</v>
      </c>
      <c r="C72" s="59">
        <v>30</v>
      </c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30</v>
      </c>
    </row>
    <row r="73" spans="1:15" ht="15" customHeight="1" x14ac:dyDescent="0.25">
      <c r="A73" s="39" t="s">
        <v>370</v>
      </c>
      <c r="B73" s="13">
        <f t="shared" si="8"/>
        <v>30</v>
      </c>
      <c r="C73" s="59">
        <v>30</v>
      </c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30</v>
      </c>
    </row>
    <row r="74" spans="1:15" ht="15" customHeight="1" x14ac:dyDescent="0.25">
      <c r="A74" s="39" t="s">
        <v>110</v>
      </c>
      <c r="B74" s="13">
        <f t="shared" si="8"/>
        <v>40</v>
      </c>
      <c r="C74" s="59">
        <v>40</v>
      </c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40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19</v>
      </c>
      <c r="D75" s="40"/>
      <c r="E75" s="30"/>
      <c r="F75" s="30"/>
      <c r="G75" s="30"/>
      <c r="H75" s="30">
        <v>6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225</v>
      </c>
      <c r="C77" s="63">
        <f t="shared" ref="C77:N77" si="19">C78+C79</f>
        <v>174</v>
      </c>
      <c r="D77" s="63">
        <f t="shared" si="19"/>
        <v>11</v>
      </c>
      <c r="E77" s="64">
        <f t="shared" si="19"/>
        <v>6</v>
      </c>
      <c r="F77" s="64">
        <f t="shared" si="19"/>
        <v>0</v>
      </c>
      <c r="G77" s="64">
        <f t="shared" si="19"/>
        <v>0</v>
      </c>
      <c r="H77" s="64">
        <f t="shared" si="19"/>
        <v>30</v>
      </c>
      <c r="I77" s="64">
        <f t="shared" si="19"/>
        <v>1</v>
      </c>
      <c r="J77" s="64">
        <f t="shared" si="19"/>
        <v>1</v>
      </c>
      <c r="K77" s="64">
        <f t="shared" si="19"/>
        <v>0</v>
      </c>
      <c r="L77" s="64">
        <f t="shared" si="19"/>
        <v>1</v>
      </c>
      <c r="M77" s="64">
        <f t="shared" si="19"/>
        <v>0</v>
      </c>
      <c r="N77" s="75">
        <f t="shared" si="19"/>
        <v>1</v>
      </c>
      <c r="O77" s="66">
        <f>SUM(C77:N77)</f>
        <v>225</v>
      </c>
    </row>
    <row r="78" spans="1:15" x14ac:dyDescent="0.25">
      <c r="A78" s="191" t="s">
        <v>166</v>
      </c>
      <c r="B78" s="67">
        <f t="shared" si="8"/>
        <v>157</v>
      </c>
      <c r="C78" s="68">
        <f>C80+C81+C82+C83+C84+C85+C86+C87+C88+C89+C90+C91+C92+C93+C94</f>
        <v>115</v>
      </c>
      <c r="D78" s="68">
        <f t="shared" ref="D78:N78" si="20">D80+D81+D82+D83+D84+D85+D86+D87+D88+D89+D90+D91+D92+D93+D94</f>
        <v>11</v>
      </c>
      <c r="E78" s="68">
        <f t="shared" si="20"/>
        <v>6</v>
      </c>
      <c r="F78" s="68">
        <f t="shared" si="20"/>
        <v>0</v>
      </c>
      <c r="G78" s="68">
        <f t="shared" si="20"/>
        <v>0</v>
      </c>
      <c r="H78" s="68">
        <f t="shared" si="20"/>
        <v>21</v>
      </c>
      <c r="I78" s="68">
        <f t="shared" si="20"/>
        <v>1</v>
      </c>
      <c r="J78" s="68">
        <f t="shared" si="20"/>
        <v>1</v>
      </c>
      <c r="K78" s="68">
        <f t="shared" si="20"/>
        <v>0</v>
      </c>
      <c r="L78" s="68">
        <f t="shared" si="20"/>
        <v>1</v>
      </c>
      <c r="M78" s="68">
        <f t="shared" si="20"/>
        <v>0</v>
      </c>
      <c r="N78" s="76">
        <f t="shared" si="20"/>
        <v>1</v>
      </c>
      <c r="O78" s="67">
        <f>SUM(C78:N78)</f>
        <v>157</v>
      </c>
    </row>
    <row r="79" spans="1:15" ht="15.75" thickBot="1" x14ac:dyDescent="0.3">
      <c r="A79" s="192" t="s">
        <v>167</v>
      </c>
      <c r="B79" s="71">
        <f t="shared" si="8"/>
        <v>68</v>
      </c>
      <c r="C79" s="72">
        <f>C95+C96+C97+C98</f>
        <v>59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9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68</v>
      </c>
    </row>
    <row r="80" spans="1:15" x14ac:dyDescent="0.25">
      <c r="A80" s="38" t="s">
        <v>142</v>
      </c>
      <c r="B80" s="8">
        <f t="shared" si="8"/>
        <v>10</v>
      </c>
      <c r="C80" s="58">
        <v>7</v>
      </c>
      <c r="D80" s="28"/>
      <c r="E80" s="28"/>
      <c r="F80" s="28"/>
      <c r="G80" s="28"/>
      <c r="H80" s="28">
        <v>3</v>
      </c>
      <c r="I80" s="28"/>
      <c r="J80" s="28"/>
      <c r="K80" s="28"/>
      <c r="L80" s="28"/>
      <c r="M80" s="28"/>
      <c r="N80" s="29"/>
      <c r="O80" s="8">
        <f>SUM(C80:N80)</f>
        <v>10</v>
      </c>
    </row>
    <row r="81" spans="1:15" x14ac:dyDescent="0.25">
      <c r="A81" s="39" t="s">
        <v>143</v>
      </c>
      <c r="B81" s="13">
        <f t="shared" si="8"/>
        <v>50</v>
      </c>
      <c r="C81" s="59">
        <v>41</v>
      </c>
      <c r="D81" s="30"/>
      <c r="E81" s="30">
        <v>3</v>
      </c>
      <c r="F81" s="30"/>
      <c r="G81" s="30"/>
      <c r="H81" s="30">
        <v>5</v>
      </c>
      <c r="I81" s="30"/>
      <c r="J81" s="30"/>
      <c r="K81" s="30"/>
      <c r="L81" s="30">
        <v>1</v>
      </c>
      <c r="M81" s="30"/>
      <c r="N81" s="31"/>
      <c r="O81" s="13">
        <f t="shared" ref="O81:O112" si="22">SUM(C81:N81)</f>
        <v>50</v>
      </c>
    </row>
    <row r="82" spans="1:15" x14ac:dyDescent="0.25">
      <c r="A82" s="39" t="s">
        <v>144</v>
      </c>
      <c r="B82" s="13">
        <f t="shared" si="8"/>
        <v>4</v>
      </c>
      <c r="C82" s="59">
        <v>3</v>
      </c>
      <c r="D82" s="30"/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2"/>
        <v>4</v>
      </c>
    </row>
    <row r="83" spans="1:15" x14ac:dyDescent="0.25">
      <c r="A83" s="39" t="s">
        <v>145</v>
      </c>
      <c r="B83" s="13">
        <f t="shared" si="8"/>
        <v>14</v>
      </c>
      <c r="C83" s="59">
        <v>14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2"/>
        <v>14</v>
      </c>
    </row>
    <row r="84" spans="1:15" x14ac:dyDescent="0.25">
      <c r="A84" s="39" t="s">
        <v>146</v>
      </c>
      <c r="B84" s="13">
        <f t="shared" si="8"/>
        <v>20</v>
      </c>
      <c r="C84" s="59">
        <v>14</v>
      </c>
      <c r="D84" s="40">
        <v>1</v>
      </c>
      <c r="E84" s="30">
        <v>2</v>
      </c>
      <c r="F84" s="30"/>
      <c r="G84" s="30"/>
      <c r="H84" s="30">
        <v>3</v>
      </c>
      <c r="I84" s="30"/>
      <c r="J84" s="30"/>
      <c r="K84" s="30"/>
      <c r="L84" s="30"/>
      <c r="M84" s="30"/>
      <c r="N84" s="31"/>
      <c r="O84" s="13">
        <f t="shared" si="22"/>
        <v>20</v>
      </c>
    </row>
    <row r="85" spans="1:15" x14ac:dyDescent="0.25">
      <c r="A85" s="39" t="s">
        <v>147</v>
      </c>
      <c r="B85" s="13">
        <f t="shared" si="8"/>
        <v>7</v>
      </c>
      <c r="C85" s="59">
        <v>4</v>
      </c>
      <c r="D85" s="40">
        <v>2</v>
      </c>
      <c r="E85" s="30"/>
      <c r="F85" s="30"/>
      <c r="G85" s="30"/>
      <c r="H85" s="30">
        <v>1</v>
      </c>
      <c r="I85" s="30"/>
      <c r="J85" s="30"/>
      <c r="K85" s="30"/>
      <c r="L85" s="30"/>
      <c r="M85" s="30"/>
      <c r="N85" s="31"/>
      <c r="O85" s="13">
        <f t="shared" si="22"/>
        <v>7</v>
      </c>
    </row>
    <row r="86" spans="1:15" x14ac:dyDescent="0.25">
      <c r="A86" s="39" t="s">
        <v>148</v>
      </c>
      <c r="B86" s="13">
        <f t="shared" si="8"/>
        <v>2</v>
      </c>
      <c r="C86" s="59">
        <v>2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2</v>
      </c>
    </row>
    <row r="87" spans="1:15" x14ac:dyDescent="0.25">
      <c r="A87" s="39" t="s">
        <v>149</v>
      </c>
      <c r="B87" s="13">
        <f t="shared" si="8"/>
        <v>1</v>
      </c>
      <c r="C87" s="59">
        <v>1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2"/>
        <v>1</v>
      </c>
    </row>
    <row r="88" spans="1:15" x14ac:dyDescent="0.25">
      <c r="A88" s="39" t="s">
        <v>150</v>
      </c>
      <c r="B88" s="13">
        <f t="shared" si="8"/>
        <v>10</v>
      </c>
      <c r="C88" s="59">
        <v>8</v>
      </c>
      <c r="D88" s="40"/>
      <c r="E88" s="30"/>
      <c r="F88" s="30"/>
      <c r="G88" s="30"/>
      <c r="H88" s="30">
        <v>2</v>
      </c>
      <c r="I88" s="30"/>
      <c r="J88" s="30"/>
      <c r="K88" s="30"/>
      <c r="L88" s="30"/>
      <c r="M88" s="30"/>
      <c r="N88" s="31"/>
      <c r="O88" s="13">
        <f t="shared" si="22"/>
        <v>10</v>
      </c>
    </row>
    <row r="89" spans="1:15" x14ac:dyDescent="0.25">
      <c r="A89" s="39" t="s">
        <v>151</v>
      </c>
      <c r="B89" s="13">
        <f t="shared" si="8"/>
        <v>2</v>
      </c>
      <c r="C89" s="209">
        <v>1</v>
      </c>
      <c r="D89" s="40">
        <v>1</v>
      </c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2</v>
      </c>
    </row>
    <row r="90" spans="1:15" x14ac:dyDescent="0.25">
      <c r="A90" s="39" t="s">
        <v>152</v>
      </c>
      <c r="B90" s="13">
        <f t="shared" si="8"/>
        <v>20</v>
      </c>
      <c r="C90" s="59">
        <v>11</v>
      </c>
      <c r="D90" s="40">
        <v>1</v>
      </c>
      <c r="E90" s="30">
        <v>1</v>
      </c>
      <c r="F90" s="30"/>
      <c r="G90" s="30"/>
      <c r="H90" s="30">
        <v>4</v>
      </c>
      <c r="I90" s="30">
        <v>1</v>
      </c>
      <c r="J90" s="30">
        <v>1</v>
      </c>
      <c r="K90" s="30"/>
      <c r="L90" s="30"/>
      <c r="M90" s="30"/>
      <c r="N90" s="31">
        <v>1</v>
      </c>
      <c r="O90" s="13">
        <f t="shared" si="22"/>
        <v>20</v>
      </c>
    </row>
    <row r="91" spans="1:15" x14ac:dyDescent="0.25">
      <c r="A91" s="39" t="s">
        <v>153</v>
      </c>
      <c r="B91" s="13">
        <f t="shared" si="8"/>
        <v>2</v>
      </c>
      <c r="C91" s="209">
        <v>1</v>
      </c>
      <c r="D91" s="40">
        <v>1</v>
      </c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2</v>
      </c>
    </row>
    <row r="92" spans="1:15" x14ac:dyDescent="0.25">
      <c r="A92" s="39" t="s">
        <v>154</v>
      </c>
      <c r="B92" s="13">
        <f t="shared" si="8"/>
        <v>3</v>
      </c>
      <c r="C92" s="59">
        <v>2</v>
      </c>
      <c r="D92" s="40">
        <v>1</v>
      </c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3</v>
      </c>
    </row>
    <row r="93" spans="1:15" x14ac:dyDescent="0.25">
      <c r="A93" s="39" t="s">
        <v>155</v>
      </c>
      <c r="B93" s="13">
        <f t="shared" si="8"/>
        <v>7</v>
      </c>
      <c r="C93" s="59">
        <v>4</v>
      </c>
      <c r="D93" s="40">
        <v>2</v>
      </c>
      <c r="E93" s="30"/>
      <c r="F93" s="30"/>
      <c r="G93" s="30"/>
      <c r="H93" s="30">
        <v>1</v>
      </c>
      <c r="I93" s="30"/>
      <c r="J93" s="30"/>
      <c r="K93" s="30"/>
      <c r="L93" s="30"/>
      <c r="M93" s="30"/>
      <c r="N93" s="31"/>
      <c r="O93" s="13">
        <f t="shared" si="22"/>
        <v>7</v>
      </c>
    </row>
    <row r="94" spans="1:15" x14ac:dyDescent="0.25">
      <c r="A94" s="39" t="s">
        <v>156</v>
      </c>
      <c r="B94" s="13">
        <f t="shared" si="8"/>
        <v>5</v>
      </c>
      <c r="C94" s="59">
        <v>2</v>
      </c>
      <c r="D94" s="40">
        <v>2</v>
      </c>
      <c r="E94" s="30"/>
      <c r="F94" s="30"/>
      <c r="G94" s="30"/>
      <c r="H94" s="30">
        <v>1</v>
      </c>
      <c r="I94" s="30"/>
      <c r="J94" s="30"/>
      <c r="K94" s="30"/>
      <c r="L94" s="30"/>
      <c r="M94" s="30"/>
      <c r="N94" s="31"/>
      <c r="O94" s="13">
        <f t="shared" si="22"/>
        <v>5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18</v>
      </c>
      <c r="C96" s="59">
        <v>13</v>
      </c>
      <c r="D96" s="40"/>
      <c r="E96" s="30"/>
      <c r="F96" s="30"/>
      <c r="G96" s="30"/>
      <c r="H96" s="30">
        <v>5</v>
      </c>
      <c r="I96" s="30"/>
      <c r="J96" s="30"/>
      <c r="K96" s="30"/>
      <c r="L96" s="30"/>
      <c r="M96" s="30"/>
      <c r="N96" s="31"/>
      <c r="O96" s="13">
        <f t="shared" si="22"/>
        <v>18</v>
      </c>
    </row>
    <row r="97" spans="1:15" ht="15" customHeight="1" x14ac:dyDescent="0.25">
      <c r="A97" s="53" t="s">
        <v>170</v>
      </c>
      <c r="B97" s="13">
        <f t="shared" si="8"/>
        <v>25</v>
      </c>
      <c r="C97" s="61">
        <v>23</v>
      </c>
      <c r="D97" s="54"/>
      <c r="E97" s="55"/>
      <c r="F97" s="55"/>
      <c r="G97" s="55"/>
      <c r="H97" s="55">
        <v>2</v>
      </c>
      <c r="I97" s="55"/>
      <c r="J97" s="55"/>
      <c r="K97" s="55"/>
      <c r="L97" s="55"/>
      <c r="M97" s="55"/>
      <c r="N97" s="56"/>
      <c r="O97" s="13">
        <f t="shared" si="22"/>
        <v>25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2266</v>
      </c>
      <c r="C100" s="63">
        <f t="shared" ref="C100:N100" si="23">C101+C102</f>
        <v>2103</v>
      </c>
      <c r="D100" s="63">
        <f t="shared" si="23"/>
        <v>10</v>
      </c>
      <c r="E100" s="64">
        <f t="shared" si="23"/>
        <v>10</v>
      </c>
      <c r="F100" s="64">
        <f t="shared" si="23"/>
        <v>0</v>
      </c>
      <c r="G100" s="64">
        <f t="shared" si="23"/>
        <v>0</v>
      </c>
      <c r="H100" s="64">
        <f t="shared" si="23"/>
        <v>135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2</v>
      </c>
      <c r="M100" s="64">
        <f t="shared" si="23"/>
        <v>1</v>
      </c>
      <c r="N100" s="65">
        <f t="shared" si="23"/>
        <v>4</v>
      </c>
      <c r="O100" s="66">
        <f t="shared" si="22"/>
        <v>2266</v>
      </c>
    </row>
    <row r="101" spans="1:15" x14ac:dyDescent="0.25">
      <c r="A101" s="191" t="s">
        <v>168</v>
      </c>
      <c r="B101" s="67">
        <f t="shared" si="8"/>
        <v>1440</v>
      </c>
      <c r="C101" s="68">
        <f t="shared" ref="C101:N101" si="24">C103+C104+C105+C106+C107+C108+C109+C110+C111+C112+C113</f>
        <v>1335</v>
      </c>
      <c r="D101" s="68">
        <f t="shared" si="24"/>
        <v>10</v>
      </c>
      <c r="E101" s="69">
        <f t="shared" si="24"/>
        <v>10</v>
      </c>
      <c r="F101" s="69">
        <f t="shared" si="24"/>
        <v>0</v>
      </c>
      <c r="G101" s="69">
        <f t="shared" si="24"/>
        <v>0</v>
      </c>
      <c r="H101" s="69">
        <f t="shared" si="24"/>
        <v>77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2</v>
      </c>
      <c r="M101" s="69">
        <f t="shared" si="24"/>
        <v>1</v>
      </c>
      <c r="N101" s="70">
        <f t="shared" si="24"/>
        <v>4</v>
      </c>
      <c r="O101" s="67">
        <f t="shared" si="22"/>
        <v>1440</v>
      </c>
    </row>
    <row r="102" spans="1:15" ht="15.75" thickBot="1" x14ac:dyDescent="0.3">
      <c r="A102" s="192" t="s">
        <v>167</v>
      </c>
      <c r="B102" s="71">
        <f t="shared" si="8"/>
        <v>826</v>
      </c>
      <c r="C102" s="72">
        <f t="shared" ref="C102:N102" si="25">C114+C115+C116+C117+C118+C119+C120+C121+C122+C123+C124+C125+C126+C127+C128+C129+C130</f>
        <v>768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58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826</v>
      </c>
    </row>
    <row r="103" spans="1:15" x14ac:dyDescent="0.25">
      <c r="A103" s="38" t="s">
        <v>30</v>
      </c>
      <c r="B103" s="8">
        <f t="shared" si="8"/>
        <v>750</v>
      </c>
      <c r="C103" s="58">
        <v>699</v>
      </c>
      <c r="D103" s="35">
        <v>5</v>
      </c>
      <c r="E103" s="28">
        <v>6</v>
      </c>
      <c r="F103" s="28"/>
      <c r="G103" s="28"/>
      <c r="H103" s="28">
        <v>35</v>
      </c>
      <c r="I103" s="28">
        <v>1</v>
      </c>
      <c r="J103" s="28"/>
      <c r="K103" s="28"/>
      <c r="L103" s="28"/>
      <c r="M103" s="28">
        <v>1</v>
      </c>
      <c r="N103" s="29">
        <v>3</v>
      </c>
      <c r="O103" s="8">
        <f t="shared" si="22"/>
        <v>750</v>
      </c>
    </row>
    <row r="104" spans="1:15" x14ac:dyDescent="0.25">
      <c r="A104" s="39" t="s">
        <v>31</v>
      </c>
      <c r="B104" s="13">
        <f t="shared" si="8"/>
        <v>48</v>
      </c>
      <c r="C104" s="59">
        <v>35</v>
      </c>
      <c r="D104" s="40">
        <v>1</v>
      </c>
      <c r="E104" s="30">
        <v>2</v>
      </c>
      <c r="F104" s="30"/>
      <c r="G104" s="30"/>
      <c r="H104" s="30">
        <v>8</v>
      </c>
      <c r="I104" s="30"/>
      <c r="J104" s="30"/>
      <c r="K104" s="30"/>
      <c r="L104" s="30">
        <v>2</v>
      </c>
      <c r="M104" s="30"/>
      <c r="N104" s="31"/>
      <c r="O104" s="13">
        <f t="shared" si="22"/>
        <v>48</v>
      </c>
    </row>
    <row r="105" spans="1:15" x14ac:dyDescent="0.25">
      <c r="A105" s="39" t="s">
        <v>157</v>
      </c>
      <c r="B105" s="13">
        <f t="shared" si="8"/>
        <v>517</v>
      </c>
      <c r="C105" s="59">
        <v>492</v>
      </c>
      <c r="D105" s="40">
        <v>1</v>
      </c>
      <c r="E105" s="30">
        <v>2</v>
      </c>
      <c r="F105" s="30"/>
      <c r="G105" s="30"/>
      <c r="H105" s="30">
        <v>21</v>
      </c>
      <c r="I105" s="30"/>
      <c r="J105" s="30"/>
      <c r="K105" s="30"/>
      <c r="L105" s="30"/>
      <c r="M105" s="30"/>
      <c r="N105" s="31">
        <v>1</v>
      </c>
      <c r="O105" s="13">
        <f t="shared" si="22"/>
        <v>517</v>
      </c>
    </row>
    <row r="106" spans="1:15" x14ac:dyDescent="0.25">
      <c r="A106" s="39" t="s">
        <v>158</v>
      </c>
      <c r="B106" s="13">
        <f t="shared" si="8"/>
        <v>0</v>
      </c>
      <c r="C106" s="59"/>
      <c r="D106" s="40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13">
        <f t="shared" si="22"/>
        <v>0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50</v>
      </c>
      <c r="C109" s="59">
        <v>44</v>
      </c>
      <c r="D109" s="30">
        <v>1</v>
      </c>
      <c r="E109" s="30"/>
      <c r="F109" s="30"/>
      <c r="G109" s="30"/>
      <c r="H109" s="30">
        <v>5</v>
      </c>
      <c r="I109" s="30"/>
      <c r="J109" s="30"/>
      <c r="K109" s="30"/>
      <c r="L109" s="30"/>
      <c r="M109" s="30"/>
      <c r="N109" s="31"/>
      <c r="O109" s="13">
        <f t="shared" si="22"/>
        <v>50</v>
      </c>
    </row>
    <row r="110" spans="1:15" x14ac:dyDescent="0.25">
      <c r="A110" s="39" t="s">
        <v>161</v>
      </c>
      <c r="B110" s="13">
        <f t="shared" si="26"/>
        <v>30</v>
      </c>
      <c r="C110" s="59">
        <v>26</v>
      </c>
      <c r="D110" s="30">
        <v>1</v>
      </c>
      <c r="E110" s="30"/>
      <c r="F110" s="30"/>
      <c r="G110" s="30"/>
      <c r="H110" s="30">
        <v>3</v>
      </c>
      <c r="I110" s="30"/>
      <c r="J110" s="30"/>
      <c r="K110" s="30"/>
      <c r="L110" s="30"/>
      <c r="M110" s="30"/>
      <c r="N110" s="31"/>
      <c r="O110" s="13">
        <f t="shared" si="22"/>
        <v>30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45</v>
      </c>
      <c r="C112" s="59">
        <v>39</v>
      </c>
      <c r="D112" s="40">
        <v>1</v>
      </c>
      <c r="E112" s="30"/>
      <c r="F112" s="30"/>
      <c r="G112" s="30"/>
      <c r="H112" s="30">
        <v>5</v>
      </c>
      <c r="I112" s="30"/>
      <c r="J112" s="30"/>
      <c r="K112" s="30"/>
      <c r="L112" s="30"/>
      <c r="M112" s="30"/>
      <c r="N112" s="31"/>
      <c r="O112" s="13">
        <f t="shared" si="22"/>
        <v>45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426</v>
      </c>
      <c r="C114" s="59">
        <v>395</v>
      </c>
      <c r="D114" s="40"/>
      <c r="E114" s="30"/>
      <c r="F114" s="30"/>
      <c r="G114" s="30"/>
      <c r="H114" s="30">
        <v>31</v>
      </c>
      <c r="I114" s="30"/>
      <c r="J114" s="30"/>
      <c r="K114" s="30"/>
      <c r="L114" s="30"/>
      <c r="M114" s="30"/>
      <c r="N114" s="31"/>
      <c r="O114" s="13">
        <f t="shared" si="27"/>
        <v>426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7"/>
        <v>0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50</v>
      </c>
      <c r="C119" s="59">
        <v>44</v>
      </c>
      <c r="D119" s="40"/>
      <c r="E119" s="30"/>
      <c r="F119" s="30"/>
      <c r="G119" s="30"/>
      <c r="H119" s="30">
        <v>6</v>
      </c>
      <c r="I119" s="30"/>
      <c r="J119" s="30"/>
      <c r="K119" s="30"/>
      <c r="L119" s="30"/>
      <c r="M119" s="30"/>
      <c r="N119" s="31"/>
      <c r="O119" s="13">
        <f t="shared" si="27"/>
        <v>50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0</v>
      </c>
      <c r="C121" s="59"/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13">
        <f t="shared" si="27"/>
        <v>0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35</v>
      </c>
      <c r="C124" s="59">
        <v>27</v>
      </c>
      <c r="D124" s="40"/>
      <c r="E124" s="30"/>
      <c r="F124" s="30"/>
      <c r="G124" s="30"/>
      <c r="H124" s="30">
        <v>8</v>
      </c>
      <c r="I124" s="30"/>
      <c r="J124" s="30"/>
      <c r="K124" s="30"/>
      <c r="L124" s="30"/>
      <c r="M124" s="30"/>
      <c r="N124" s="31"/>
      <c r="O124" s="13">
        <f t="shared" si="27"/>
        <v>35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25</v>
      </c>
      <c r="C127" s="59">
        <v>23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25</v>
      </c>
    </row>
    <row r="128" spans="1:15" ht="15" customHeight="1" x14ac:dyDescent="0.25">
      <c r="A128" s="39" t="s">
        <v>47</v>
      </c>
      <c r="B128" s="13">
        <f t="shared" si="26"/>
        <v>50</v>
      </c>
      <c r="C128" s="59">
        <v>41</v>
      </c>
      <c r="D128" s="40"/>
      <c r="E128" s="30"/>
      <c r="F128" s="30"/>
      <c r="G128" s="30"/>
      <c r="H128" s="30">
        <v>9</v>
      </c>
      <c r="I128" s="30"/>
      <c r="J128" s="30"/>
      <c r="K128" s="30"/>
      <c r="L128" s="30"/>
      <c r="M128" s="30"/>
      <c r="N128" s="31"/>
      <c r="O128" s="13">
        <f t="shared" si="27"/>
        <v>50</v>
      </c>
    </row>
    <row r="129" spans="1:15" ht="15.75" customHeight="1" x14ac:dyDescent="0.25">
      <c r="A129" s="39" t="s">
        <v>48</v>
      </c>
      <c r="B129" s="13">
        <f t="shared" si="26"/>
        <v>240</v>
      </c>
      <c r="C129" s="59">
        <v>238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240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710</v>
      </c>
      <c r="C131" s="63">
        <f t="shared" ref="C131:N131" si="28">C132+C133</f>
        <v>671</v>
      </c>
      <c r="D131" s="63">
        <f t="shared" si="28"/>
        <v>1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30</v>
      </c>
      <c r="I131" s="64">
        <f t="shared" si="28"/>
        <v>0</v>
      </c>
      <c r="J131" s="64">
        <f t="shared" si="28"/>
        <v>8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710</v>
      </c>
    </row>
    <row r="132" spans="1:15" x14ac:dyDescent="0.25">
      <c r="A132" s="191" t="s">
        <v>166</v>
      </c>
      <c r="B132" s="67">
        <f t="shared" si="26"/>
        <v>710</v>
      </c>
      <c r="C132" s="68">
        <f t="shared" ref="C132:H132" si="29">C134+C135+C136+C137+C138+C139+C140+C141+C142+C143+C144+C145+C146+C147+C148+C149+C150+C151+C152+C153+C154+C155+C156</f>
        <v>671</v>
      </c>
      <c r="D132" s="68">
        <f t="shared" si="29"/>
        <v>1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30</v>
      </c>
      <c r="I132" s="69">
        <f t="shared" ref="I132:N132" si="30">I134+I135+I136+I137+I138+I139+I140+I141+I142+I143+I144+I145+I146+I147+I148+I149+I150+I151+I152+I153+I154+I155+I156</f>
        <v>0</v>
      </c>
      <c r="J132" s="69">
        <f t="shared" si="30"/>
        <v>8</v>
      </c>
      <c r="K132" s="69">
        <f t="shared" si="30"/>
        <v>0</v>
      </c>
      <c r="L132" s="69">
        <f t="shared" si="30"/>
        <v>0</v>
      </c>
      <c r="M132" s="69">
        <f t="shared" si="30"/>
        <v>0</v>
      </c>
      <c r="N132" s="70">
        <f t="shared" si="30"/>
        <v>0</v>
      </c>
      <c r="O132" s="67">
        <f t="shared" si="27"/>
        <v>710</v>
      </c>
    </row>
    <row r="133" spans="1:15" ht="15.75" thickBot="1" x14ac:dyDescent="0.3">
      <c r="A133" s="192" t="s">
        <v>169</v>
      </c>
      <c r="B133" s="71">
        <f t="shared" si="26"/>
        <v>0</v>
      </c>
      <c r="C133" s="72">
        <f t="shared" ref="C133:N133" si="31">C157+C158+C159+C160+C161+C162+C163+C164+C165</f>
        <v>0</v>
      </c>
      <c r="D133" s="72">
        <f t="shared" si="31"/>
        <v>0</v>
      </c>
      <c r="E133" s="72">
        <f t="shared" si="31"/>
        <v>0</v>
      </c>
      <c r="F133" s="72">
        <f t="shared" si="31"/>
        <v>0</v>
      </c>
      <c r="G133" s="72">
        <f t="shared" si="31"/>
        <v>0</v>
      </c>
      <c r="H133" s="72">
        <f t="shared" si="31"/>
        <v>0</v>
      </c>
      <c r="I133" s="72">
        <f t="shared" si="31"/>
        <v>0</v>
      </c>
      <c r="J133" s="72">
        <f t="shared" si="31"/>
        <v>0</v>
      </c>
      <c r="K133" s="72">
        <f t="shared" si="31"/>
        <v>0</v>
      </c>
      <c r="L133" s="72">
        <f t="shared" si="31"/>
        <v>0</v>
      </c>
      <c r="M133" s="72">
        <f t="shared" si="31"/>
        <v>0</v>
      </c>
      <c r="N133" s="72">
        <f t="shared" si="31"/>
        <v>0</v>
      </c>
      <c r="O133" s="71">
        <f t="shared" si="27"/>
        <v>0</v>
      </c>
    </row>
    <row r="134" spans="1:15" x14ac:dyDescent="0.25">
      <c r="A134" s="38" t="s">
        <v>51</v>
      </c>
      <c r="B134" s="8">
        <f t="shared" si="26"/>
        <v>40</v>
      </c>
      <c r="C134" s="59">
        <v>38</v>
      </c>
      <c r="D134" s="40"/>
      <c r="E134" s="30"/>
      <c r="F134" s="30"/>
      <c r="G134" s="30"/>
      <c r="H134" s="30">
        <v>1</v>
      </c>
      <c r="I134" s="30"/>
      <c r="J134" s="28">
        <v>1</v>
      </c>
      <c r="K134" s="28"/>
      <c r="L134" s="28"/>
      <c r="M134" s="28"/>
      <c r="N134" s="29"/>
      <c r="O134" s="8">
        <f t="shared" si="27"/>
        <v>40</v>
      </c>
    </row>
    <row r="135" spans="1:15" x14ac:dyDescent="0.25">
      <c r="A135" s="39" t="s">
        <v>52</v>
      </c>
      <c r="B135" s="13">
        <f t="shared" si="26"/>
        <v>40</v>
      </c>
      <c r="C135" s="59">
        <v>39</v>
      </c>
      <c r="D135" s="40"/>
      <c r="E135" s="30"/>
      <c r="F135" s="30"/>
      <c r="G135" s="30"/>
      <c r="H135" s="30">
        <v>1</v>
      </c>
      <c r="I135" s="30"/>
      <c r="J135" s="30"/>
      <c r="K135" s="30"/>
      <c r="L135" s="30"/>
      <c r="M135" s="30"/>
      <c r="N135" s="31"/>
      <c r="O135" s="13">
        <f t="shared" si="27"/>
        <v>40</v>
      </c>
    </row>
    <row r="136" spans="1:15" x14ac:dyDescent="0.25">
      <c r="A136" s="39" t="s">
        <v>53</v>
      </c>
      <c r="B136" s="13">
        <f t="shared" si="26"/>
        <v>30</v>
      </c>
      <c r="C136" s="59">
        <v>29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30</v>
      </c>
    </row>
    <row r="137" spans="1:15" x14ac:dyDescent="0.25">
      <c r="A137" s="39" t="s">
        <v>54</v>
      </c>
      <c r="B137" s="13">
        <f>SUM(C137:N137)</f>
        <v>40</v>
      </c>
      <c r="C137" s="59">
        <v>39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>SUM(C137:N137)</f>
        <v>40</v>
      </c>
    </row>
    <row r="138" spans="1:15" x14ac:dyDescent="0.25">
      <c r="A138" s="39" t="s">
        <v>55</v>
      </c>
      <c r="B138" s="13">
        <f t="shared" si="26"/>
        <v>30</v>
      </c>
      <c r="C138" s="59">
        <v>29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30</v>
      </c>
    </row>
    <row r="139" spans="1:15" x14ac:dyDescent="0.25">
      <c r="A139" s="39" t="s">
        <v>56</v>
      </c>
      <c r="B139" s="13">
        <f t="shared" si="26"/>
        <v>25</v>
      </c>
      <c r="C139" s="59">
        <v>23</v>
      </c>
      <c r="D139" s="40"/>
      <c r="E139" s="30"/>
      <c r="F139" s="30"/>
      <c r="G139" s="30"/>
      <c r="H139" s="30">
        <v>2</v>
      </c>
      <c r="I139" s="30"/>
      <c r="J139" s="30"/>
      <c r="K139" s="30"/>
      <c r="L139" s="30"/>
      <c r="M139" s="30"/>
      <c r="N139" s="31"/>
      <c r="O139" s="13">
        <f t="shared" si="27"/>
        <v>25</v>
      </c>
    </row>
    <row r="140" spans="1:15" x14ac:dyDescent="0.25">
      <c r="A140" s="39" t="s">
        <v>57</v>
      </c>
      <c r="B140" s="13">
        <f t="shared" ref="B140:B171" si="32">SUM(C140:N140)</f>
        <v>25</v>
      </c>
      <c r="C140" s="59">
        <v>23</v>
      </c>
      <c r="D140" s="40"/>
      <c r="E140" s="30"/>
      <c r="F140" s="30"/>
      <c r="G140" s="30"/>
      <c r="H140" s="30">
        <v>2</v>
      </c>
      <c r="I140" s="30"/>
      <c r="J140" s="30"/>
      <c r="K140" s="30"/>
      <c r="L140" s="30"/>
      <c r="M140" s="30"/>
      <c r="N140" s="31"/>
      <c r="O140" s="13">
        <f t="shared" si="27"/>
        <v>25</v>
      </c>
    </row>
    <row r="141" spans="1:15" x14ac:dyDescent="0.25">
      <c r="A141" s="39" t="s">
        <v>58</v>
      </c>
      <c r="B141" s="13">
        <f t="shared" si="32"/>
        <v>30</v>
      </c>
      <c r="C141" s="59">
        <v>28</v>
      </c>
      <c r="D141" s="40"/>
      <c r="E141" s="30"/>
      <c r="F141" s="30"/>
      <c r="G141" s="30"/>
      <c r="H141" s="30">
        <v>2</v>
      </c>
      <c r="I141" s="30"/>
      <c r="J141" s="30"/>
      <c r="K141" s="30"/>
      <c r="L141" s="30"/>
      <c r="M141" s="30"/>
      <c r="N141" s="31"/>
      <c r="O141" s="13">
        <f t="shared" si="27"/>
        <v>30</v>
      </c>
    </row>
    <row r="142" spans="1:15" x14ac:dyDescent="0.25">
      <c r="A142" s="39" t="s">
        <v>59</v>
      </c>
      <c r="B142" s="13">
        <f t="shared" si="32"/>
        <v>15</v>
      </c>
      <c r="C142" s="59">
        <v>14</v>
      </c>
      <c r="D142" s="40"/>
      <c r="E142" s="30"/>
      <c r="F142" s="30"/>
      <c r="G142" s="30"/>
      <c r="H142" s="30">
        <v>1</v>
      </c>
      <c r="I142" s="30"/>
      <c r="J142" s="30"/>
      <c r="K142" s="30"/>
      <c r="L142" s="30"/>
      <c r="M142" s="30"/>
      <c r="N142" s="31"/>
      <c r="O142" s="13">
        <f t="shared" si="27"/>
        <v>15</v>
      </c>
    </row>
    <row r="143" spans="1:15" x14ac:dyDescent="0.25">
      <c r="A143" s="39" t="s">
        <v>60</v>
      </c>
      <c r="B143" s="13">
        <f t="shared" si="32"/>
        <v>30</v>
      </c>
      <c r="C143" s="59">
        <v>28</v>
      </c>
      <c r="D143" s="40"/>
      <c r="E143" s="30"/>
      <c r="F143" s="30"/>
      <c r="G143" s="30"/>
      <c r="H143" s="30">
        <v>2</v>
      </c>
      <c r="I143" s="30"/>
      <c r="J143" s="30"/>
      <c r="K143" s="30"/>
      <c r="L143" s="30"/>
      <c r="M143" s="30"/>
      <c r="N143" s="31"/>
      <c r="O143" s="13">
        <f t="shared" si="27"/>
        <v>30</v>
      </c>
    </row>
    <row r="144" spans="1:15" x14ac:dyDescent="0.25">
      <c r="A144" s="39" t="s">
        <v>61</v>
      </c>
      <c r="B144" s="13">
        <f t="shared" si="32"/>
        <v>30</v>
      </c>
      <c r="C144" s="59">
        <v>28</v>
      </c>
      <c r="D144" s="40"/>
      <c r="E144" s="30"/>
      <c r="F144" s="30"/>
      <c r="G144" s="30"/>
      <c r="H144" s="30">
        <v>2</v>
      </c>
      <c r="I144" s="30"/>
      <c r="J144" s="30"/>
      <c r="K144" s="30"/>
      <c r="L144" s="30"/>
      <c r="M144" s="30"/>
      <c r="N144" s="31"/>
      <c r="O144" s="13">
        <f t="shared" si="27"/>
        <v>30</v>
      </c>
    </row>
    <row r="145" spans="1:15" x14ac:dyDescent="0.25">
      <c r="A145" s="39" t="s">
        <v>62</v>
      </c>
      <c r="B145" s="13">
        <f t="shared" si="32"/>
        <v>30</v>
      </c>
      <c r="C145" s="59">
        <v>28</v>
      </c>
      <c r="D145" s="40"/>
      <c r="E145" s="30"/>
      <c r="F145" s="30"/>
      <c r="G145" s="30"/>
      <c r="H145" s="30">
        <v>2</v>
      </c>
      <c r="I145" s="30"/>
      <c r="J145" s="30"/>
      <c r="K145" s="30"/>
      <c r="L145" s="30"/>
      <c r="M145" s="30"/>
      <c r="N145" s="31"/>
      <c r="O145" s="13">
        <f t="shared" si="27"/>
        <v>30</v>
      </c>
    </row>
    <row r="146" spans="1:15" x14ac:dyDescent="0.25">
      <c r="A146" s="39" t="s">
        <v>63</v>
      </c>
      <c r="B146" s="13">
        <f t="shared" si="32"/>
        <v>25</v>
      </c>
      <c r="C146" s="59">
        <v>23</v>
      </c>
      <c r="D146" s="40"/>
      <c r="E146" s="30"/>
      <c r="F146" s="30"/>
      <c r="G146" s="30"/>
      <c r="H146" s="30">
        <v>2</v>
      </c>
      <c r="I146" s="30"/>
      <c r="J146" s="30"/>
      <c r="K146" s="30"/>
      <c r="L146" s="30"/>
      <c r="M146" s="30"/>
      <c r="N146" s="31"/>
      <c r="O146" s="13">
        <f t="shared" si="27"/>
        <v>25</v>
      </c>
    </row>
    <row r="147" spans="1:15" x14ac:dyDescent="0.25">
      <c r="A147" s="39" t="s">
        <v>64</v>
      </c>
      <c r="B147" s="13">
        <f t="shared" si="32"/>
        <v>60</v>
      </c>
      <c r="C147" s="205">
        <v>56</v>
      </c>
      <c r="D147" s="40">
        <v>1</v>
      </c>
      <c r="E147" s="30"/>
      <c r="F147" s="30"/>
      <c r="G147" s="30"/>
      <c r="H147" s="30">
        <v>1</v>
      </c>
      <c r="I147" s="30"/>
      <c r="J147" s="30">
        <v>2</v>
      </c>
      <c r="K147" s="30"/>
      <c r="L147" s="30"/>
      <c r="M147" s="30"/>
      <c r="N147" s="31"/>
      <c r="O147" s="13">
        <f t="shared" si="27"/>
        <v>60</v>
      </c>
    </row>
    <row r="148" spans="1:15" x14ac:dyDescent="0.25">
      <c r="A148" s="39" t="s">
        <v>65</v>
      </c>
      <c r="B148" s="13">
        <f t="shared" si="32"/>
        <v>40</v>
      </c>
      <c r="C148" s="59">
        <v>37</v>
      </c>
      <c r="D148" s="40"/>
      <c r="E148" s="30"/>
      <c r="F148" s="30"/>
      <c r="G148" s="30"/>
      <c r="H148" s="30">
        <v>1</v>
      </c>
      <c r="I148" s="30"/>
      <c r="J148" s="30">
        <v>2</v>
      </c>
      <c r="K148" s="30"/>
      <c r="L148" s="30"/>
      <c r="M148" s="30"/>
      <c r="N148" s="31"/>
      <c r="O148" s="13">
        <f t="shared" si="27"/>
        <v>40</v>
      </c>
    </row>
    <row r="149" spans="1:15" x14ac:dyDescent="0.25">
      <c r="A149" s="39" t="s">
        <v>66</v>
      </c>
      <c r="B149" s="13">
        <f t="shared" si="32"/>
        <v>30</v>
      </c>
      <c r="C149" s="59">
        <v>29</v>
      </c>
      <c r="D149" s="40"/>
      <c r="E149" s="30"/>
      <c r="F149" s="30"/>
      <c r="G149" s="30"/>
      <c r="H149" s="30">
        <v>1</v>
      </c>
      <c r="I149" s="30"/>
      <c r="J149" s="30"/>
      <c r="K149" s="30"/>
      <c r="L149" s="30"/>
      <c r="M149" s="30"/>
      <c r="N149" s="31"/>
      <c r="O149" s="13">
        <f t="shared" si="27"/>
        <v>30</v>
      </c>
    </row>
    <row r="150" spans="1:15" x14ac:dyDescent="0.25">
      <c r="A150" s="39" t="s">
        <v>67</v>
      </c>
      <c r="B150" s="13">
        <f t="shared" si="32"/>
        <v>30</v>
      </c>
      <c r="C150" s="59">
        <v>29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30</v>
      </c>
    </row>
    <row r="151" spans="1:15" x14ac:dyDescent="0.25">
      <c r="A151" s="39" t="s">
        <v>171</v>
      </c>
      <c r="B151" s="13">
        <f t="shared" si="32"/>
        <v>40</v>
      </c>
      <c r="C151" s="59">
        <v>38</v>
      </c>
      <c r="D151" s="40"/>
      <c r="E151" s="30"/>
      <c r="F151" s="30"/>
      <c r="G151" s="30"/>
      <c r="H151" s="30">
        <v>2</v>
      </c>
      <c r="I151" s="30"/>
      <c r="J151" s="30"/>
      <c r="K151" s="30"/>
      <c r="L151" s="30"/>
      <c r="M151" s="30"/>
      <c r="N151" s="31"/>
      <c r="O151" s="13">
        <f t="shared" si="27"/>
        <v>40</v>
      </c>
    </row>
    <row r="152" spans="1:15" x14ac:dyDescent="0.25">
      <c r="A152" s="39" t="s">
        <v>68</v>
      </c>
      <c r="B152" s="13">
        <f t="shared" si="32"/>
        <v>30</v>
      </c>
      <c r="C152" s="59">
        <v>28</v>
      </c>
      <c r="D152" s="40"/>
      <c r="E152" s="30"/>
      <c r="F152" s="30"/>
      <c r="G152" s="30"/>
      <c r="H152" s="30">
        <v>1</v>
      </c>
      <c r="I152" s="30"/>
      <c r="J152" s="30">
        <v>1</v>
      </c>
      <c r="K152" s="30"/>
      <c r="L152" s="30"/>
      <c r="M152" s="30"/>
      <c r="N152" s="31"/>
      <c r="O152" s="13">
        <f t="shared" si="27"/>
        <v>30</v>
      </c>
    </row>
    <row r="153" spans="1:15" x14ac:dyDescent="0.25">
      <c r="A153" s="39" t="s">
        <v>69</v>
      </c>
      <c r="B153" s="13">
        <f t="shared" si="32"/>
        <v>30</v>
      </c>
      <c r="C153" s="59">
        <v>28</v>
      </c>
      <c r="D153" s="40"/>
      <c r="E153" s="30"/>
      <c r="F153" s="30"/>
      <c r="G153" s="30"/>
      <c r="H153" s="30">
        <v>1</v>
      </c>
      <c r="I153" s="30"/>
      <c r="J153" s="57">
        <v>1</v>
      </c>
      <c r="K153" s="30"/>
      <c r="L153" s="30"/>
      <c r="M153" s="30"/>
      <c r="N153" s="31"/>
      <c r="O153" s="13">
        <f t="shared" si="27"/>
        <v>30</v>
      </c>
    </row>
    <row r="154" spans="1:15" x14ac:dyDescent="0.25">
      <c r="A154" s="39" t="s">
        <v>70</v>
      </c>
      <c r="B154" s="13">
        <f t="shared" si="32"/>
        <v>30</v>
      </c>
      <c r="C154" s="59">
        <v>28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30</v>
      </c>
    </row>
    <row r="155" spans="1:15" x14ac:dyDescent="0.25">
      <c r="A155" s="39" t="s">
        <v>71</v>
      </c>
      <c r="B155" s="13">
        <f t="shared" si="32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2"/>
        <v>30</v>
      </c>
      <c r="C156" s="59">
        <v>29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30</v>
      </c>
    </row>
    <row r="157" spans="1:15" x14ac:dyDescent="0.25">
      <c r="A157" s="39" t="s">
        <v>73</v>
      </c>
      <c r="B157" s="13">
        <f t="shared" si="32"/>
        <v>0</v>
      </c>
      <c r="C157" s="59"/>
      <c r="D157" s="40"/>
      <c r="E157" s="30"/>
      <c r="F157" s="30"/>
      <c r="G157" s="30"/>
      <c r="H157" s="30"/>
      <c r="I157" s="30"/>
      <c r="J157" s="30"/>
      <c r="K157" s="30"/>
      <c r="L157" s="30"/>
      <c r="M157" s="30"/>
      <c r="N157" s="31"/>
      <c r="O157" s="13">
        <f t="shared" si="27"/>
        <v>0</v>
      </c>
    </row>
    <row r="158" spans="1:15" x14ac:dyDescent="0.25">
      <c r="A158" s="39" t="s">
        <v>74</v>
      </c>
      <c r="B158" s="13">
        <f t="shared" si="32"/>
        <v>0</v>
      </c>
      <c r="C158" s="59"/>
      <c r="D158" s="40"/>
      <c r="E158" s="30"/>
      <c r="F158" s="30"/>
      <c r="G158" s="30"/>
      <c r="H158" s="30"/>
      <c r="I158" s="30"/>
      <c r="J158" s="30"/>
      <c r="K158" s="30"/>
      <c r="L158" s="30"/>
      <c r="M158" s="30"/>
      <c r="N158" s="31"/>
      <c r="O158" s="13">
        <f t="shared" si="27"/>
        <v>0</v>
      </c>
    </row>
    <row r="159" spans="1:15" x14ac:dyDescent="0.25">
      <c r="A159" s="39" t="s">
        <v>75</v>
      </c>
      <c r="B159" s="13">
        <f t="shared" si="32"/>
        <v>0</v>
      </c>
      <c r="C159" s="59"/>
      <c r="D159" s="40"/>
      <c r="E159" s="30"/>
      <c r="F159" s="30"/>
      <c r="G159" s="30"/>
      <c r="H159" s="30"/>
      <c r="I159" s="30"/>
      <c r="J159" s="30"/>
      <c r="K159" s="30"/>
      <c r="L159" s="30"/>
      <c r="M159" s="30"/>
      <c r="N159" s="31"/>
      <c r="O159" s="13">
        <f t="shared" si="27"/>
        <v>0</v>
      </c>
    </row>
    <row r="160" spans="1:15" x14ac:dyDescent="0.25">
      <c r="A160" s="39" t="s">
        <v>76</v>
      </c>
      <c r="B160" s="13">
        <f t="shared" si="32"/>
        <v>0</v>
      </c>
      <c r="C160" s="59"/>
      <c r="D160" s="40"/>
      <c r="E160" s="30"/>
      <c r="F160" s="30"/>
      <c r="G160" s="30"/>
      <c r="H160" s="30"/>
      <c r="I160" s="30"/>
      <c r="J160" s="30"/>
      <c r="K160" s="30"/>
      <c r="L160" s="30"/>
      <c r="M160" s="30"/>
      <c r="N160" s="31"/>
      <c r="O160" s="13">
        <f t="shared" si="27"/>
        <v>0</v>
      </c>
    </row>
    <row r="161" spans="1:15" x14ac:dyDescent="0.25">
      <c r="A161" s="39" t="s">
        <v>77</v>
      </c>
      <c r="B161" s="13">
        <f t="shared" si="32"/>
        <v>0</v>
      </c>
      <c r="C161" s="59"/>
      <c r="D161" s="40"/>
      <c r="E161" s="30"/>
      <c r="F161" s="30"/>
      <c r="G161" s="30"/>
      <c r="H161" s="30"/>
      <c r="I161" s="30"/>
      <c r="J161" s="30"/>
      <c r="K161" s="30"/>
      <c r="L161" s="30"/>
      <c r="M161" s="30"/>
      <c r="N161" s="31"/>
      <c r="O161" s="13">
        <f t="shared" si="27"/>
        <v>0</v>
      </c>
    </row>
    <row r="162" spans="1:15" ht="15.75" customHeight="1" x14ac:dyDescent="0.25">
      <c r="A162" s="45" t="s">
        <v>78</v>
      </c>
      <c r="B162" s="13">
        <f t="shared" si="32"/>
        <v>0</v>
      </c>
      <c r="C162" s="59"/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13">
        <f t="shared" si="27"/>
        <v>0</v>
      </c>
    </row>
    <row r="163" spans="1:15" x14ac:dyDescent="0.25">
      <c r="A163" s="45" t="s">
        <v>79</v>
      </c>
      <c r="B163" s="13">
        <f t="shared" si="32"/>
        <v>0</v>
      </c>
      <c r="C163" s="59"/>
      <c r="D163" s="40"/>
      <c r="E163" s="30"/>
      <c r="F163" s="30"/>
      <c r="G163" s="30"/>
      <c r="H163" s="30"/>
      <c r="I163" s="30"/>
      <c r="J163" s="30"/>
      <c r="K163" s="30"/>
      <c r="L163" s="30"/>
      <c r="M163" s="30"/>
      <c r="N163" s="31"/>
      <c r="O163" s="13">
        <f t="shared" si="27"/>
        <v>0</v>
      </c>
    </row>
    <row r="164" spans="1:15" x14ac:dyDescent="0.25">
      <c r="A164" s="45" t="s">
        <v>80</v>
      </c>
      <c r="B164" s="13">
        <f t="shared" si="32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27"/>
        <v>0</v>
      </c>
    </row>
    <row r="165" spans="1:15" ht="15.75" thickBot="1" x14ac:dyDescent="0.3">
      <c r="A165" s="46" t="s">
        <v>81</v>
      </c>
      <c r="B165" s="16">
        <f t="shared" si="32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2"/>
        <v>23</v>
      </c>
      <c r="C166" s="63">
        <f t="shared" ref="C166:N166" si="33">C167+C168+C169+C170+C171+C172</f>
        <v>19</v>
      </c>
      <c r="D166" s="63">
        <f t="shared" si="33"/>
        <v>4</v>
      </c>
      <c r="E166" s="64">
        <f t="shared" si="33"/>
        <v>0</v>
      </c>
      <c r="F166" s="64">
        <f t="shared" si="33"/>
        <v>0</v>
      </c>
      <c r="G166" s="64">
        <f t="shared" si="33"/>
        <v>0</v>
      </c>
      <c r="H166" s="64">
        <f t="shared" si="33"/>
        <v>0</v>
      </c>
      <c r="I166" s="64">
        <f t="shared" si="33"/>
        <v>0</v>
      </c>
      <c r="J166" s="64">
        <f t="shared" si="33"/>
        <v>0</v>
      </c>
      <c r="K166" s="64">
        <f t="shared" si="33"/>
        <v>0</v>
      </c>
      <c r="L166" s="64">
        <f t="shared" si="33"/>
        <v>0</v>
      </c>
      <c r="M166" s="64">
        <f t="shared" si="33"/>
        <v>0</v>
      </c>
      <c r="N166" s="65">
        <f t="shared" si="33"/>
        <v>0</v>
      </c>
      <c r="O166" s="66">
        <f>SUM(C166:N166)</f>
        <v>23</v>
      </c>
    </row>
    <row r="167" spans="1:15" x14ac:dyDescent="0.25">
      <c r="A167" s="38" t="s">
        <v>83</v>
      </c>
      <c r="B167" s="8">
        <f t="shared" si="32"/>
        <v>8</v>
      </c>
      <c r="C167" s="58">
        <v>7</v>
      </c>
      <c r="D167" s="35">
        <v>1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8</v>
      </c>
    </row>
    <row r="168" spans="1:15" x14ac:dyDescent="0.25">
      <c r="A168" s="39" t="s">
        <v>84</v>
      </c>
      <c r="B168" s="13">
        <f t="shared" si="32"/>
        <v>1</v>
      </c>
      <c r="C168" s="59"/>
      <c r="D168" s="40">
        <v>1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4">SUM(C168:N168)</f>
        <v>1</v>
      </c>
    </row>
    <row r="169" spans="1:15" x14ac:dyDescent="0.25">
      <c r="A169" s="39" t="s">
        <v>85</v>
      </c>
      <c r="B169" s="13">
        <f t="shared" si="32"/>
        <v>8</v>
      </c>
      <c r="C169" s="59">
        <v>7</v>
      </c>
      <c r="D169" s="40">
        <v>1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4"/>
        <v>8</v>
      </c>
    </row>
    <row r="170" spans="1:15" x14ac:dyDescent="0.25">
      <c r="A170" s="39" t="s">
        <v>103</v>
      </c>
      <c r="B170" s="13">
        <f t="shared" si="32"/>
        <v>6</v>
      </c>
      <c r="C170" s="59">
        <v>5</v>
      </c>
      <c r="D170" s="40">
        <v>1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4"/>
        <v>6</v>
      </c>
    </row>
    <row r="171" spans="1:15" x14ac:dyDescent="0.25">
      <c r="A171" s="39" t="s">
        <v>86</v>
      </c>
      <c r="B171" s="13">
        <f t="shared" si="32"/>
        <v>0</v>
      </c>
      <c r="C171" s="59"/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4"/>
        <v>0</v>
      </c>
    </row>
    <row r="172" spans="1:15" ht="15.75" thickBot="1" x14ac:dyDescent="0.3">
      <c r="A172" s="42" t="s">
        <v>104</v>
      </c>
      <c r="B172" s="16">
        <f>SUM(C172:N172)</f>
        <v>0</v>
      </c>
      <c r="C172" s="6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4"/>
        <v>0</v>
      </c>
    </row>
    <row r="173" spans="1:15" x14ac:dyDescent="0.25">
      <c r="A173" s="47" t="s">
        <v>165</v>
      </c>
      <c r="B173" s="66">
        <f>SUM(C173:N173)</f>
        <v>50</v>
      </c>
      <c r="C173" s="77">
        <v>31</v>
      </c>
      <c r="D173" s="63">
        <v>6</v>
      </c>
      <c r="E173" s="64">
        <v>7</v>
      </c>
      <c r="F173" s="64"/>
      <c r="G173" s="64"/>
      <c r="H173" s="64">
        <v>5</v>
      </c>
      <c r="I173" s="64"/>
      <c r="J173" s="64">
        <v>1</v>
      </c>
      <c r="K173" s="64"/>
      <c r="L173" s="64"/>
      <c r="M173" s="64"/>
      <c r="N173" s="65"/>
      <c r="O173" s="66">
        <f t="shared" si="34"/>
        <v>50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10</v>
      </c>
      <c r="D174" s="72"/>
      <c r="E174" s="73">
        <v>3</v>
      </c>
      <c r="F174" s="73"/>
      <c r="G174" s="73"/>
      <c r="H174" s="73">
        <v>2</v>
      </c>
      <c r="I174" s="73"/>
      <c r="J174" s="73"/>
      <c r="K174" s="73"/>
      <c r="L174" s="73"/>
      <c r="M174" s="73"/>
      <c r="N174" s="74"/>
      <c r="O174" s="71">
        <f t="shared" si="34"/>
        <v>15</v>
      </c>
    </row>
    <row r="175" spans="1:15" ht="15.75" thickBot="1" x14ac:dyDescent="0.3">
      <c r="A175" s="36" t="s">
        <v>88</v>
      </c>
      <c r="B175" s="66">
        <f>SUM(C175:N175)</f>
        <v>58</v>
      </c>
      <c r="C175" s="77">
        <v>55</v>
      </c>
      <c r="D175" s="63"/>
      <c r="E175" s="64"/>
      <c r="F175" s="64"/>
      <c r="G175" s="64"/>
      <c r="H175" s="64"/>
      <c r="I175" s="64"/>
      <c r="J175" s="64"/>
      <c r="K175" s="64">
        <v>3</v>
      </c>
      <c r="L175" s="64"/>
      <c r="M175" s="64"/>
      <c r="N175" s="65"/>
      <c r="O175" s="66">
        <f t="shared" si="34"/>
        <v>58</v>
      </c>
    </row>
    <row r="176" spans="1:15" ht="15.75" thickBot="1" x14ac:dyDescent="0.3">
      <c r="A176" s="49" t="s">
        <v>89</v>
      </c>
      <c r="B176" s="79">
        <f>SUM(C176:N176)</f>
        <v>98</v>
      </c>
      <c r="C176" s="79">
        <v>9</v>
      </c>
      <c r="D176" s="80"/>
      <c r="E176" s="81"/>
      <c r="F176" s="81"/>
      <c r="G176" s="81"/>
      <c r="H176" s="81"/>
      <c r="I176" s="81"/>
      <c r="J176" s="85">
        <v>89</v>
      </c>
      <c r="K176" s="81"/>
      <c r="L176" s="81"/>
      <c r="M176" s="81"/>
      <c r="N176" s="82"/>
      <c r="O176" s="62">
        <f t="shared" si="34"/>
        <v>98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3767</v>
      </c>
      <c r="C4" s="11">
        <f t="shared" ref="C4:N4" si="1">C5+C6</f>
        <v>3072</v>
      </c>
      <c r="D4" s="11">
        <f t="shared" si="1"/>
        <v>67</v>
      </c>
      <c r="E4" s="10">
        <f t="shared" si="1"/>
        <v>39</v>
      </c>
      <c r="F4" s="10">
        <f t="shared" si="1"/>
        <v>0</v>
      </c>
      <c r="G4" s="10">
        <f t="shared" si="1"/>
        <v>0</v>
      </c>
      <c r="H4" s="10">
        <f t="shared" si="1"/>
        <v>217</v>
      </c>
      <c r="I4" s="10">
        <f t="shared" si="1"/>
        <v>6</v>
      </c>
      <c r="J4" s="10">
        <f t="shared" si="1"/>
        <v>229</v>
      </c>
      <c r="K4" s="10">
        <f t="shared" si="1"/>
        <v>4</v>
      </c>
      <c r="L4" s="10">
        <f t="shared" si="1"/>
        <v>78</v>
      </c>
      <c r="M4" s="10">
        <f t="shared" si="1"/>
        <v>31</v>
      </c>
      <c r="N4" s="12">
        <f t="shared" si="1"/>
        <v>24</v>
      </c>
      <c r="O4" s="8">
        <f t="shared" ref="O4:O39" si="2">SUM(C4:N4)</f>
        <v>3767</v>
      </c>
    </row>
    <row r="5" spans="1:15" ht="15" customHeight="1" x14ac:dyDescent="0.25">
      <c r="A5" s="194" t="s">
        <v>2</v>
      </c>
      <c r="B5" s="13">
        <f t="shared" si="0"/>
        <v>3053</v>
      </c>
      <c r="C5" s="15">
        <f t="shared" ref="C5:N5" si="3">C8+C41+C56+C66+C78+C99+C101+C132+C166+C173+C175+C176</f>
        <v>2422</v>
      </c>
      <c r="D5" s="15">
        <f t="shared" si="3"/>
        <v>67</v>
      </c>
      <c r="E5" s="15">
        <f t="shared" si="3"/>
        <v>30</v>
      </c>
      <c r="F5" s="15">
        <f t="shared" si="3"/>
        <v>0</v>
      </c>
      <c r="G5" s="15">
        <f t="shared" si="3"/>
        <v>0</v>
      </c>
      <c r="H5" s="15">
        <f t="shared" si="3"/>
        <v>162</v>
      </c>
      <c r="I5" s="15">
        <f t="shared" si="3"/>
        <v>6</v>
      </c>
      <c r="J5" s="15">
        <f t="shared" si="3"/>
        <v>229</v>
      </c>
      <c r="K5" s="15">
        <f t="shared" si="3"/>
        <v>4</v>
      </c>
      <c r="L5" s="15">
        <f t="shared" si="3"/>
        <v>78</v>
      </c>
      <c r="M5" s="15">
        <f t="shared" si="3"/>
        <v>31</v>
      </c>
      <c r="N5" s="15">
        <f t="shared" si="3"/>
        <v>24</v>
      </c>
      <c r="O5" s="13">
        <f t="shared" si="2"/>
        <v>3053</v>
      </c>
    </row>
    <row r="6" spans="1:15" ht="15.75" customHeight="1" thickBot="1" x14ac:dyDescent="0.3">
      <c r="A6" s="195" t="s">
        <v>3</v>
      </c>
      <c r="B6" s="16">
        <f t="shared" si="0"/>
        <v>714</v>
      </c>
      <c r="C6" s="18">
        <f t="shared" ref="C6:N6" si="4">C9+C57+C67+C79+C102+C133+C174</f>
        <v>650</v>
      </c>
      <c r="D6" s="18">
        <f t="shared" si="4"/>
        <v>0</v>
      </c>
      <c r="E6" s="18">
        <f t="shared" si="4"/>
        <v>9</v>
      </c>
      <c r="F6" s="18">
        <f t="shared" si="4"/>
        <v>0</v>
      </c>
      <c r="G6" s="18">
        <f t="shared" si="4"/>
        <v>0</v>
      </c>
      <c r="H6" s="18">
        <f t="shared" si="4"/>
        <v>55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714</v>
      </c>
    </row>
    <row r="7" spans="1:15" ht="15" customHeight="1" x14ac:dyDescent="0.25">
      <c r="A7" s="190" t="s">
        <v>4</v>
      </c>
      <c r="B7" s="19">
        <f t="shared" si="0"/>
        <v>352</v>
      </c>
      <c r="C7" s="21">
        <f t="shared" ref="C7:N7" si="5">C8+C9</f>
        <v>277</v>
      </c>
      <c r="D7" s="21">
        <f t="shared" si="5"/>
        <v>25</v>
      </c>
      <c r="E7" s="20">
        <f t="shared" si="5"/>
        <v>10</v>
      </c>
      <c r="F7" s="20">
        <f t="shared" si="5"/>
        <v>0</v>
      </c>
      <c r="G7" s="20">
        <f t="shared" si="5"/>
        <v>0</v>
      </c>
      <c r="H7" s="20">
        <f t="shared" si="5"/>
        <v>23</v>
      </c>
      <c r="I7" s="20">
        <f t="shared" si="5"/>
        <v>2</v>
      </c>
      <c r="J7" s="20">
        <f t="shared" si="5"/>
        <v>5</v>
      </c>
      <c r="K7" s="20">
        <f t="shared" si="5"/>
        <v>0</v>
      </c>
      <c r="L7" s="20">
        <f t="shared" si="5"/>
        <v>1</v>
      </c>
      <c r="M7" s="20">
        <f t="shared" si="5"/>
        <v>4</v>
      </c>
      <c r="N7" s="22">
        <f t="shared" si="5"/>
        <v>5</v>
      </c>
      <c r="O7" s="19">
        <f t="shared" si="2"/>
        <v>352</v>
      </c>
    </row>
    <row r="8" spans="1:15" ht="15" customHeight="1" x14ac:dyDescent="0.25">
      <c r="A8" s="191" t="s">
        <v>166</v>
      </c>
      <c r="B8" s="23">
        <f t="shared" si="0"/>
        <v>349</v>
      </c>
      <c r="C8" s="25">
        <f t="shared" ref="C8:N8" si="6">C10+C11+C12+C13+C14+C15+C16+C17+C18+C19+C20+C21+C22+C23+C24+C25+C26+C27+C28+C29+C30</f>
        <v>275</v>
      </c>
      <c r="D8" s="25">
        <f t="shared" si="6"/>
        <v>25</v>
      </c>
      <c r="E8" s="24">
        <f t="shared" si="6"/>
        <v>10</v>
      </c>
      <c r="F8" s="24">
        <f t="shared" si="6"/>
        <v>0</v>
      </c>
      <c r="G8" s="24">
        <f t="shared" si="6"/>
        <v>0</v>
      </c>
      <c r="H8" s="24">
        <f t="shared" si="6"/>
        <v>22</v>
      </c>
      <c r="I8" s="24">
        <f t="shared" si="6"/>
        <v>2</v>
      </c>
      <c r="J8" s="24">
        <f t="shared" si="6"/>
        <v>5</v>
      </c>
      <c r="K8" s="24">
        <f t="shared" si="6"/>
        <v>0</v>
      </c>
      <c r="L8" s="24">
        <f t="shared" si="6"/>
        <v>1</v>
      </c>
      <c r="M8" s="24">
        <f t="shared" si="6"/>
        <v>4</v>
      </c>
      <c r="N8" s="26">
        <f t="shared" si="6"/>
        <v>5</v>
      </c>
      <c r="O8" s="23">
        <f t="shared" si="2"/>
        <v>349</v>
      </c>
    </row>
    <row r="9" spans="1:15" ht="15.75" customHeight="1" thickBot="1" x14ac:dyDescent="0.3">
      <c r="A9" s="192" t="s">
        <v>167</v>
      </c>
      <c r="B9" s="27">
        <f t="shared" si="0"/>
        <v>3</v>
      </c>
      <c r="C9" s="44">
        <f>C31+C32+C33+C34+C35+C36+C37+C38+C39+C40</f>
        <v>2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1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3</v>
      </c>
    </row>
    <row r="10" spans="1:15" x14ac:dyDescent="0.25">
      <c r="A10" s="38" t="s">
        <v>113</v>
      </c>
      <c r="B10" s="8">
        <f t="shared" si="0"/>
        <v>9</v>
      </c>
      <c r="C10" s="58">
        <v>7</v>
      </c>
      <c r="D10" s="35"/>
      <c r="E10" s="28"/>
      <c r="F10" s="28"/>
      <c r="G10" s="28"/>
      <c r="H10" s="28">
        <v>2</v>
      </c>
      <c r="I10" s="28"/>
      <c r="J10" s="28"/>
      <c r="K10" s="28"/>
      <c r="L10" s="28"/>
      <c r="M10" s="28"/>
      <c r="N10" s="29"/>
      <c r="O10" s="8">
        <f t="shared" si="2"/>
        <v>9</v>
      </c>
    </row>
    <row r="11" spans="1:15" x14ac:dyDescent="0.25">
      <c r="A11" s="39" t="s">
        <v>112</v>
      </c>
      <c r="B11" s="13">
        <f t="shared" si="0"/>
        <v>8</v>
      </c>
      <c r="C11" s="59">
        <v>6</v>
      </c>
      <c r="D11" s="40">
        <v>1</v>
      </c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8</v>
      </c>
    </row>
    <row r="12" spans="1:15" x14ac:dyDescent="0.25">
      <c r="A12" s="39" t="s">
        <v>114</v>
      </c>
      <c r="B12" s="13">
        <f t="shared" si="0"/>
        <v>13</v>
      </c>
      <c r="C12" s="59">
        <v>10</v>
      </c>
      <c r="D12" s="40">
        <v>1</v>
      </c>
      <c r="E12" s="30"/>
      <c r="F12" s="30"/>
      <c r="G12" s="30"/>
      <c r="H12" s="30">
        <v>2</v>
      </c>
      <c r="I12" s="30"/>
      <c r="J12" s="30"/>
      <c r="K12" s="30"/>
      <c r="L12" s="30"/>
      <c r="M12" s="30"/>
      <c r="N12" s="31"/>
      <c r="O12" s="13">
        <f t="shared" si="2"/>
        <v>13</v>
      </c>
    </row>
    <row r="13" spans="1:15" x14ac:dyDescent="0.25">
      <c r="A13" s="39" t="s">
        <v>115</v>
      </c>
      <c r="B13" s="13">
        <f t="shared" si="0"/>
        <v>30</v>
      </c>
      <c r="C13" s="59">
        <v>27</v>
      </c>
      <c r="D13" s="40">
        <v>1</v>
      </c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>
        <v>1</v>
      </c>
      <c r="O13" s="13">
        <f t="shared" si="2"/>
        <v>30</v>
      </c>
    </row>
    <row r="14" spans="1:15" x14ac:dyDescent="0.25">
      <c r="A14" s="39" t="s">
        <v>116</v>
      </c>
      <c r="B14" s="13">
        <f t="shared" si="0"/>
        <v>40</v>
      </c>
      <c r="C14" s="59">
        <v>35</v>
      </c>
      <c r="D14" s="40">
        <v>1</v>
      </c>
      <c r="E14" s="30">
        <v>1</v>
      </c>
      <c r="F14" s="30"/>
      <c r="G14" s="30"/>
      <c r="H14" s="30">
        <v>3</v>
      </c>
      <c r="I14" s="30"/>
      <c r="J14" s="30"/>
      <c r="K14" s="30"/>
      <c r="L14" s="30"/>
      <c r="M14" s="30"/>
      <c r="N14" s="31"/>
      <c r="O14" s="13">
        <f t="shared" si="2"/>
        <v>40</v>
      </c>
    </row>
    <row r="15" spans="1:15" x14ac:dyDescent="0.25">
      <c r="A15" s="39" t="s">
        <v>5</v>
      </c>
      <c r="B15" s="13">
        <f t="shared" si="0"/>
        <v>20</v>
      </c>
      <c r="C15" s="59">
        <v>15</v>
      </c>
      <c r="D15" s="40">
        <v>2</v>
      </c>
      <c r="E15" s="30">
        <v>1</v>
      </c>
      <c r="F15" s="30"/>
      <c r="G15" s="30"/>
      <c r="H15" s="30">
        <v>1</v>
      </c>
      <c r="I15" s="30"/>
      <c r="J15" s="30"/>
      <c r="K15" s="30"/>
      <c r="L15" s="30"/>
      <c r="M15" s="30"/>
      <c r="N15" s="31">
        <v>1</v>
      </c>
      <c r="O15" s="13">
        <f t="shared" si="2"/>
        <v>20</v>
      </c>
    </row>
    <row r="16" spans="1:15" x14ac:dyDescent="0.25">
      <c r="A16" s="39" t="s">
        <v>117</v>
      </c>
      <c r="B16" s="13">
        <f t="shared" si="0"/>
        <v>12</v>
      </c>
      <c r="C16" s="59">
        <v>10</v>
      </c>
      <c r="D16" s="40">
        <v>1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12</v>
      </c>
    </row>
    <row r="17" spans="1:15" x14ac:dyDescent="0.25">
      <c r="A17" s="39" t="s">
        <v>118</v>
      </c>
      <c r="B17" s="13">
        <f t="shared" si="0"/>
        <v>12</v>
      </c>
      <c r="C17" s="59">
        <v>2</v>
      </c>
      <c r="D17" s="40">
        <v>3</v>
      </c>
      <c r="E17" s="30">
        <v>2</v>
      </c>
      <c r="F17" s="30"/>
      <c r="G17" s="30"/>
      <c r="H17" s="30">
        <v>1</v>
      </c>
      <c r="I17" s="30">
        <v>1</v>
      </c>
      <c r="J17" s="30">
        <v>1</v>
      </c>
      <c r="K17" s="30"/>
      <c r="L17" s="30">
        <v>1</v>
      </c>
      <c r="M17" s="30">
        <v>1</v>
      </c>
      <c r="N17" s="31"/>
      <c r="O17" s="13">
        <f t="shared" si="2"/>
        <v>12</v>
      </c>
    </row>
    <row r="18" spans="1:15" x14ac:dyDescent="0.25">
      <c r="A18" s="39" t="s">
        <v>119</v>
      </c>
      <c r="B18" s="13">
        <f t="shared" si="0"/>
        <v>35</v>
      </c>
      <c r="C18" s="59">
        <v>28</v>
      </c>
      <c r="D18" s="40">
        <v>2</v>
      </c>
      <c r="E18" s="30">
        <v>2</v>
      </c>
      <c r="F18" s="30"/>
      <c r="G18" s="30"/>
      <c r="H18" s="30">
        <v>1</v>
      </c>
      <c r="I18" s="30">
        <v>1</v>
      </c>
      <c r="J18" s="30"/>
      <c r="K18" s="30"/>
      <c r="L18" s="30"/>
      <c r="M18" s="30">
        <v>1</v>
      </c>
      <c r="N18" s="31"/>
      <c r="O18" s="13">
        <f t="shared" si="2"/>
        <v>35</v>
      </c>
    </row>
    <row r="19" spans="1:15" x14ac:dyDescent="0.25">
      <c r="A19" s="39" t="s">
        <v>120</v>
      </c>
      <c r="B19" s="13">
        <f t="shared" si="0"/>
        <v>40</v>
      </c>
      <c r="C19" s="59">
        <v>34</v>
      </c>
      <c r="D19" s="40">
        <v>2</v>
      </c>
      <c r="E19" s="30">
        <v>1</v>
      </c>
      <c r="F19" s="30"/>
      <c r="G19" s="30"/>
      <c r="H19" s="30">
        <v>1</v>
      </c>
      <c r="I19" s="30"/>
      <c r="J19" s="30">
        <v>1</v>
      </c>
      <c r="K19" s="30"/>
      <c r="L19" s="30"/>
      <c r="M19" s="30"/>
      <c r="N19" s="31">
        <v>1</v>
      </c>
      <c r="O19" s="13">
        <f t="shared" si="2"/>
        <v>40</v>
      </c>
    </row>
    <row r="20" spans="1:15" x14ac:dyDescent="0.25">
      <c r="A20" s="39" t="s">
        <v>6</v>
      </c>
      <c r="B20" s="13">
        <f t="shared" si="0"/>
        <v>20</v>
      </c>
      <c r="C20" s="59">
        <v>17</v>
      </c>
      <c r="D20" s="40">
        <v>1</v>
      </c>
      <c r="E20" s="30"/>
      <c r="F20" s="30"/>
      <c r="G20" s="30"/>
      <c r="H20" s="30">
        <v>1</v>
      </c>
      <c r="I20" s="30"/>
      <c r="J20" s="30"/>
      <c r="K20" s="30"/>
      <c r="L20" s="30"/>
      <c r="M20" s="30">
        <v>1</v>
      </c>
      <c r="N20" s="31"/>
      <c r="O20" s="13">
        <f t="shared" si="2"/>
        <v>20</v>
      </c>
    </row>
    <row r="21" spans="1:15" x14ac:dyDescent="0.25">
      <c r="A21" s="39" t="s">
        <v>121</v>
      </c>
      <c r="B21" s="13">
        <f t="shared" si="0"/>
        <v>15</v>
      </c>
      <c r="C21" s="59">
        <v>10</v>
      </c>
      <c r="D21" s="40">
        <v>3</v>
      </c>
      <c r="E21" s="30"/>
      <c r="F21" s="30"/>
      <c r="G21" s="30"/>
      <c r="H21" s="30">
        <v>2</v>
      </c>
      <c r="I21" s="30"/>
      <c r="J21" s="30"/>
      <c r="K21" s="30"/>
      <c r="L21" s="30"/>
      <c r="M21" s="30"/>
      <c r="N21" s="31"/>
      <c r="O21" s="13">
        <f t="shared" si="2"/>
        <v>15</v>
      </c>
    </row>
    <row r="22" spans="1:15" x14ac:dyDescent="0.25">
      <c r="A22" s="39" t="s">
        <v>122</v>
      </c>
      <c r="B22" s="13">
        <f t="shared" si="0"/>
        <v>30</v>
      </c>
      <c r="C22" s="59">
        <v>24</v>
      </c>
      <c r="D22" s="40">
        <v>4</v>
      </c>
      <c r="E22" s="30"/>
      <c r="F22" s="30"/>
      <c r="G22" s="30"/>
      <c r="H22" s="30">
        <v>2</v>
      </c>
      <c r="I22" s="30"/>
      <c r="J22" s="30"/>
      <c r="K22" s="30"/>
      <c r="L22" s="30"/>
      <c r="M22" s="30"/>
      <c r="N22" s="31"/>
      <c r="O22" s="13">
        <f t="shared" si="2"/>
        <v>30</v>
      </c>
    </row>
    <row r="23" spans="1:15" x14ac:dyDescent="0.25">
      <c r="A23" s="39" t="s">
        <v>7</v>
      </c>
      <c r="B23" s="13">
        <f t="shared" si="0"/>
        <v>5</v>
      </c>
      <c r="C23" s="59">
        <v>3</v>
      </c>
      <c r="D23" s="40">
        <v>2</v>
      </c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3">
        <f t="shared" si="2"/>
        <v>5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2</v>
      </c>
      <c r="C25" s="59">
        <v>2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2</v>
      </c>
    </row>
    <row r="26" spans="1:15" x14ac:dyDescent="0.25">
      <c r="A26" s="39" t="s">
        <v>9</v>
      </c>
      <c r="B26" s="13">
        <f t="shared" si="0"/>
        <v>50</v>
      </c>
      <c r="C26" s="59">
        <v>41</v>
      </c>
      <c r="D26" s="40"/>
      <c r="E26" s="30">
        <v>2</v>
      </c>
      <c r="F26" s="30"/>
      <c r="G26" s="30"/>
      <c r="H26" s="30">
        <v>2</v>
      </c>
      <c r="I26" s="30"/>
      <c r="J26" s="30">
        <v>2</v>
      </c>
      <c r="K26" s="30"/>
      <c r="L26" s="30"/>
      <c r="M26" s="30">
        <v>1</v>
      </c>
      <c r="N26" s="31">
        <v>2</v>
      </c>
      <c r="O26" s="13">
        <f t="shared" si="2"/>
        <v>50</v>
      </c>
    </row>
    <row r="27" spans="1:15" x14ac:dyDescent="0.25">
      <c r="A27" s="39" t="s">
        <v>395</v>
      </c>
      <c r="B27" s="13">
        <f t="shared" si="0"/>
        <v>3</v>
      </c>
      <c r="C27" s="59">
        <v>2</v>
      </c>
      <c r="D27" s="40"/>
      <c r="E27" s="30"/>
      <c r="F27" s="30"/>
      <c r="G27" s="30"/>
      <c r="H27" s="30">
        <v>1</v>
      </c>
      <c r="I27" s="30"/>
      <c r="J27" s="30"/>
      <c r="K27" s="30"/>
      <c r="L27" s="30"/>
      <c r="M27" s="30"/>
      <c r="N27" s="31"/>
      <c r="O27" s="13">
        <f t="shared" si="2"/>
        <v>3</v>
      </c>
    </row>
    <row r="28" spans="1:15" x14ac:dyDescent="0.25">
      <c r="A28" s="39" t="s">
        <v>10</v>
      </c>
      <c r="B28" s="13">
        <f t="shared" si="0"/>
        <v>3</v>
      </c>
      <c r="C28" s="59">
        <v>1</v>
      </c>
      <c r="D28" s="40">
        <v>1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3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1</v>
      </c>
      <c r="C30" s="59"/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1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3</v>
      </c>
      <c r="C33" s="59">
        <v>2</v>
      </c>
      <c r="D33" s="40"/>
      <c r="E33" s="30"/>
      <c r="F33" s="30"/>
      <c r="G33" s="30"/>
      <c r="H33" s="30">
        <v>1</v>
      </c>
      <c r="I33" s="30"/>
      <c r="J33" s="30"/>
      <c r="K33" s="30"/>
      <c r="L33" s="30"/>
      <c r="M33" s="30"/>
      <c r="N33" s="31"/>
      <c r="O33" s="13">
        <f t="shared" si="2"/>
        <v>3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0</v>
      </c>
      <c r="C40" s="60"/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0</v>
      </c>
    </row>
    <row r="41" spans="1:15" ht="15.75" customHeight="1" thickBot="1" x14ac:dyDescent="0.3">
      <c r="A41" s="189" t="s">
        <v>17</v>
      </c>
      <c r="B41" s="62">
        <f t="shared" si="8"/>
        <v>80</v>
      </c>
      <c r="C41" s="63">
        <f t="shared" ref="C41:N41" si="9">C42+C43+C44+C45+C46+C47+C48+C49+C50+C51+C52+C53+C54</f>
        <v>58</v>
      </c>
      <c r="D41" s="63">
        <f t="shared" si="9"/>
        <v>7</v>
      </c>
      <c r="E41" s="64">
        <f t="shared" si="9"/>
        <v>1</v>
      </c>
      <c r="F41" s="64">
        <f t="shared" si="9"/>
        <v>0</v>
      </c>
      <c r="G41" s="64">
        <f t="shared" si="9"/>
        <v>0</v>
      </c>
      <c r="H41" s="64">
        <f t="shared" si="9"/>
        <v>9</v>
      </c>
      <c r="I41" s="64">
        <f t="shared" si="9"/>
        <v>0</v>
      </c>
      <c r="J41" s="64">
        <f t="shared" si="9"/>
        <v>1</v>
      </c>
      <c r="K41" s="64">
        <f t="shared" si="9"/>
        <v>0</v>
      </c>
      <c r="L41" s="64">
        <f t="shared" si="9"/>
        <v>2</v>
      </c>
      <c r="M41" s="64">
        <f t="shared" si="9"/>
        <v>0</v>
      </c>
      <c r="N41" s="65">
        <f t="shared" si="9"/>
        <v>2</v>
      </c>
      <c r="O41" s="66">
        <f>SUM(C41:N41)</f>
        <v>80</v>
      </c>
    </row>
    <row r="42" spans="1:15" x14ac:dyDescent="0.25">
      <c r="A42" s="38" t="s">
        <v>124</v>
      </c>
      <c r="B42" s="8">
        <f t="shared" si="8"/>
        <v>10</v>
      </c>
      <c r="C42" s="58">
        <v>8</v>
      </c>
      <c r="D42" s="35">
        <v>1</v>
      </c>
      <c r="E42" s="28"/>
      <c r="F42" s="28"/>
      <c r="G42" s="28"/>
      <c r="H42" s="28">
        <v>1</v>
      </c>
      <c r="I42" s="28"/>
      <c r="J42" s="28"/>
      <c r="K42" s="28"/>
      <c r="L42" s="28"/>
      <c r="M42" s="28"/>
      <c r="N42" s="29"/>
      <c r="O42" s="8">
        <f>SUM(C42:N42)</f>
        <v>10</v>
      </c>
    </row>
    <row r="43" spans="1:15" x14ac:dyDescent="0.25">
      <c r="A43" s="39" t="s">
        <v>125</v>
      </c>
      <c r="B43" s="13">
        <f t="shared" si="8"/>
        <v>7</v>
      </c>
      <c r="C43" s="59">
        <v>5</v>
      </c>
      <c r="D43" s="40">
        <v>1</v>
      </c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7</v>
      </c>
    </row>
    <row r="44" spans="1:15" x14ac:dyDescent="0.25">
      <c r="A44" s="39" t="s">
        <v>130</v>
      </c>
      <c r="B44" s="13">
        <f t="shared" si="8"/>
        <v>7</v>
      </c>
      <c r="C44" s="59">
        <v>6</v>
      </c>
      <c r="D44" s="40">
        <v>1</v>
      </c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3">
        <f t="shared" si="10"/>
        <v>7</v>
      </c>
    </row>
    <row r="45" spans="1:15" x14ac:dyDescent="0.25">
      <c r="A45" s="39" t="s">
        <v>18</v>
      </c>
      <c r="B45" s="13">
        <f t="shared" si="8"/>
        <v>8</v>
      </c>
      <c r="C45" s="59">
        <v>6</v>
      </c>
      <c r="D45" s="40"/>
      <c r="E45" s="30"/>
      <c r="F45" s="30"/>
      <c r="G45" s="30"/>
      <c r="H45" s="30">
        <v>2</v>
      </c>
      <c r="I45" s="30"/>
      <c r="J45" s="30"/>
      <c r="K45" s="30"/>
      <c r="L45" s="30"/>
      <c r="M45" s="30"/>
      <c r="N45" s="31"/>
      <c r="O45" s="13">
        <f t="shared" si="10"/>
        <v>8</v>
      </c>
    </row>
    <row r="46" spans="1:15" x14ac:dyDescent="0.25">
      <c r="A46" s="39" t="s">
        <v>131</v>
      </c>
      <c r="B46" s="13">
        <f t="shared" si="8"/>
        <v>4</v>
      </c>
      <c r="C46" s="59">
        <v>3</v>
      </c>
      <c r="D46" s="40"/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4</v>
      </c>
    </row>
    <row r="47" spans="1:15" x14ac:dyDescent="0.25">
      <c r="A47" s="39" t="s">
        <v>126</v>
      </c>
      <c r="B47" s="13">
        <f t="shared" si="8"/>
        <v>1</v>
      </c>
      <c r="C47" s="59">
        <v>1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1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3</v>
      </c>
      <c r="C50" s="59">
        <v>2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3</v>
      </c>
    </row>
    <row r="51" spans="1:15" x14ac:dyDescent="0.25">
      <c r="A51" s="39" t="s">
        <v>134</v>
      </c>
      <c r="B51" s="13">
        <f t="shared" si="8"/>
        <v>6</v>
      </c>
      <c r="C51" s="59">
        <v>3</v>
      </c>
      <c r="D51" s="40"/>
      <c r="E51" s="30"/>
      <c r="F51" s="30"/>
      <c r="G51" s="30"/>
      <c r="H51" s="30"/>
      <c r="I51" s="30"/>
      <c r="J51" s="30"/>
      <c r="K51" s="30"/>
      <c r="L51" s="30">
        <v>2</v>
      </c>
      <c r="M51" s="30"/>
      <c r="N51" s="31">
        <v>1</v>
      </c>
      <c r="O51" s="13">
        <f t="shared" si="10"/>
        <v>6</v>
      </c>
    </row>
    <row r="52" spans="1:15" x14ac:dyDescent="0.25">
      <c r="A52" s="39" t="s">
        <v>128</v>
      </c>
      <c r="B52" s="13">
        <f t="shared" si="8"/>
        <v>10</v>
      </c>
      <c r="C52" s="59">
        <v>6</v>
      </c>
      <c r="D52" s="40">
        <v>1</v>
      </c>
      <c r="E52" s="30"/>
      <c r="F52" s="30"/>
      <c r="G52" s="30"/>
      <c r="H52" s="30">
        <v>1</v>
      </c>
      <c r="I52" s="30"/>
      <c r="J52" s="30">
        <v>1</v>
      </c>
      <c r="K52" s="30"/>
      <c r="L52" s="30"/>
      <c r="M52" s="30"/>
      <c r="N52" s="31">
        <v>1</v>
      </c>
      <c r="O52" s="13">
        <f t="shared" si="10"/>
        <v>10</v>
      </c>
    </row>
    <row r="53" spans="1:15" x14ac:dyDescent="0.25">
      <c r="A53" s="39" t="s">
        <v>135</v>
      </c>
      <c r="B53" s="13">
        <f t="shared" si="8"/>
        <v>9</v>
      </c>
      <c r="C53" s="59">
        <v>5</v>
      </c>
      <c r="D53" s="40">
        <v>2</v>
      </c>
      <c r="E53" s="30">
        <v>1</v>
      </c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9</v>
      </c>
    </row>
    <row r="54" spans="1:15" ht="15.75" thickBot="1" x14ac:dyDescent="0.3">
      <c r="A54" s="42" t="s">
        <v>129</v>
      </c>
      <c r="B54" s="16">
        <f t="shared" si="8"/>
        <v>13</v>
      </c>
      <c r="C54" s="60">
        <v>11</v>
      </c>
      <c r="D54" s="43">
        <v>1</v>
      </c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13</v>
      </c>
    </row>
    <row r="55" spans="1:15" ht="15.75" customHeight="1" x14ac:dyDescent="0.25">
      <c r="A55" s="190" t="s">
        <v>374</v>
      </c>
      <c r="B55" s="66">
        <f t="shared" si="8"/>
        <v>181</v>
      </c>
      <c r="C55" s="63">
        <f t="shared" ref="C55:N55" si="11">C56+C57</f>
        <v>142</v>
      </c>
      <c r="D55" s="63">
        <f t="shared" si="11"/>
        <v>15</v>
      </c>
      <c r="E55" s="64">
        <f t="shared" si="11"/>
        <v>1</v>
      </c>
      <c r="F55" s="64">
        <f t="shared" si="11"/>
        <v>0</v>
      </c>
      <c r="G55" s="64">
        <f t="shared" si="11"/>
        <v>0</v>
      </c>
      <c r="H55" s="64">
        <f t="shared" si="11"/>
        <v>21</v>
      </c>
      <c r="I55" s="64">
        <f t="shared" si="11"/>
        <v>0</v>
      </c>
      <c r="J55" s="64">
        <f t="shared" si="11"/>
        <v>2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181</v>
      </c>
    </row>
    <row r="56" spans="1:15" x14ac:dyDescent="0.25">
      <c r="A56" s="191" t="s">
        <v>166</v>
      </c>
      <c r="B56" s="67">
        <f t="shared" si="8"/>
        <v>181</v>
      </c>
      <c r="C56" s="68">
        <f>C58+C59+C60+C61+C62</f>
        <v>142</v>
      </c>
      <c r="D56" s="68">
        <f t="shared" ref="D56:N56" si="12">D58+D59+D60+D61+D62</f>
        <v>15</v>
      </c>
      <c r="E56" s="68">
        <f t="shared" si="12"/>
        <v>1</v>
      </c>
      <c r="F56" s="68">
        <f t="shared" si="12"/>
        <v>0</v>
      </c>
      <c r="G56" s="68">
        <f t="shared" si="12"/>
        <v>0</v>
      </c>
      <c r="H56" s="68">
        <f t="shared" si="12"/>
        <v>21</v>
      </c>
      <c r="I56" s="68">
        <f t="shared" si="12"/>
        <v>0</v>
      </c>
      <c r="J56" s="68">
        <f t="shared" si="12"/>
        <v>2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181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120</v>
      </c>
      <c r="C58" s="58">
        <v>99</v>
      </c>
      <c r="D58" s="35">
        <v>5</v>
      </c>
      <c r="E58" s="28">
        <v>1</v>
      </c>
      <c r="F58" s="28"/>
      <c r="G58" s="28"/>
      <c r="H58" s="28">
        <v>15</v>
      </c>
      <c r="I58" s="28"/>
      <c r="J58" s="28"/>
      <c r="K58" s="28"/>
      <c r="L58" s="28"/>
      <c r="M58" s="28"/>
      <c r="N58" s="29"/>
      <c r="O58" s="8">
        <f t="shared" si="10"/>
        <v>120</v>
      </c>
    </row>
    <row r="59" spans="1:15" x14ac:dyDescent="0.25">
      <c r="A59" s="39" t="s">
        <v>136</v>
      </c>
      <c r="B59" s="13">
        <f t="shared" si="8"/>
        <v>16</v>
      </c>
      <c r="C59" s="59">
        <v>10</v>
      </c>
      <c r="D59" s="40">
        <v>4</v>
      </c>
      <c r="E59" s="30"/>
      <c r="F59" s="30"/>
      <c r="G59" s="30"/>
      <c r="H59" s="30">
        <v>1</v>
      </c>
      <c r="I59" s="30"/>
      <c r="J59" s="30">
        <v>1</v>
      </c>
      <c r="K59" s="30"/>
      <c r="L59" s="30"/>
      <c r="M59" s="30"/>
      <c r="N59" s="31"/>
      <c r="O59" s="13">
        <f>SUM(C59:N59)</f>
        <v>16</v>
      </c>
    </row>
    <row r="60" spans="1:15" x14ac:dyDescent="0.25">
      <c r="A60" s="39" t="s">
        <v>137</v>
      </c>
      <c r="B60" s="13">
        <f t="shared" si="8"/>
        <v>20</v>
      </c>
      <c r="C60" s="59">
        <v>14</v>
      </c>
      <c r="D60" s="40">
        <v>4</v>
      </c>
      <c r="E60" s="30"/>
      <c r="F60" s="30"/>
      <c r="G60" s="30"/>
      <c r="H60" s="30">
        <v>1</v>
      </c>
      <c r="I60" s="30"/>
      <c r="J60" s="30">
        <v>1</v>
      </c>
      <c r="K60" s="30"/>
      <c r="L60" s="30"/>
      <c r="M60" s="30"/>
      <c r="N60" s="31"/>
      <c r="O60" s="13">
        <f>SUM(C60:N60)</f>
        <v>20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25</v>
      </c>
      <c r="C62" s="59">
        <v>19</v>
      </c>
      <c r="D62" s="40">
        <v>2</v>
      </c>
      <c r="E62" s="30"/>
      <c r="F62" s="30"/>
      <c r="G62" s="30"/>
      <c r="H62" s="30">
        <v>4</v>
      </c>
      <c r="I62" s="30"/>
      <c r="J62" s="30"/>
      <c r="K62" s="30"/>
      <c r="L62" s="30"/>
      <c r="M62" s="30"/>
      <c r="N62" s="31"/>
      <c r="O62" s="13">
        <f>SUM(C62:N62)</f>
        <v>25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183</v>
      </c>
      <c r="C65" s="77">
        <f t="shared" ref="C65:N65" si="15">C66+C67</f>
        <v>154</v>
      </c>
      <c r="D65" s="63">
        <f t="shared" si="15"/>
        <v>5</v>
      </c>
      <c r="E65" s="64">
        <f t="shared" si="15"/>
        <v>2</v>
      </c>
      <c r="F65" s="64">
        <f t="shared" si="15"/>
        <v>0</v>
      </c>
      <c r="G65" s="64">
        <f t="shared" si="15"/>
        <v>0</v>
      </c>
      <c r="H65" s="64">
        <f t="shared" si="15"/>
        <v>12</v>
      </c>
      <c r="I65" s="64">
        <f t="shared" si="15"/>
        <v>0</v>
      </c>
      <c r="J65" s="64">
        <f t="shared" si="15"/>
        <v>2</v>
      </c>
      <c r="K65" s="64">
        <f t="shared" si="15"/>
        <v>0</v>
      </c>
      <c r="L65" s="64">
        <f t="shared" si="15"/>
        <v>5</v>
      </c>
      <c r="M65" s="64">
        <f t="shared" si="15"/>
        <v>2</v>
      </c>
      <c r="N65" s="65">
        <f t="shared" si="15"/>
        <v>1</v>
      </c>
      <c r="O65" s="86">
        <f t="shared" si="14"/>
        <v>183</v>
      </c>
    </row>
    <row r="66" spans="1:15" x14ac:dyDescent="0.25">
      <c r="A66" s="191" t="s">
        <v>166</v>
      </c>
      <c r="B66" s="67">
        <f t="shared" si="8"/>
        <v>158</v>
      </c>
      <c r="C66" s="89">
        <f>C68+C69+C70</f>
        <v>131</v>
      </c>
      <c r="D66" s="68">
        <f t="shared" ref="D66:N66" si="16">D68+D69+D70</f>
        <v>5</v>
      </c>
      <c r="E66" s="69">
        <f t="shared" si="16"/>
        <v>2</v>
      </c>
      <c r="F66" s="69">
        <f t="shared" si="16"/>
        <v>0</v>
      </c>
      <c r="G66" s="69">
        <f t="shared" si="16"/>
        <v>0</v>
      </c>
      <c r="H66" s="69">
        <f t="shared" si="16"/>
        <v>10</v>
      </c>
      <c r="I66" s="69">
        <f t="shared" si="16"/>
        <v>0</v>
      </c>
      <c r="J66" s="69">
        <f t="shared" si="16"/>
        <v>2</v>
      </c>
      <c r="K66" s="69">
        <f t="shared" si="16"/>
        <v>0</v>
      </c>
      <c r="L66" s="69">
        <f t="shared" si="16"/>
        <v>5</v>
      </c>
      <c r="M66" s="69">
        <f t="shared" si="16"/>
        <v>2</v>
      </c>
      <c r="N66" s="70">
        <f t="shared" si="16"/>
        <v>1</v>
      </c>
      <c r="O66" s="87">
        <f t="shared" si="14"/>
        <v>158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23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60</v>
      </c>
      <c r="C68" s="58">
        <v>52</v>
      </c>
      <c r="D68" s="35">
        <v>2</v>
      </c>
      <c r="E68" s="28"/>
      <c r="F68" s="28"/>
      <c r="G68" s="28"/>
      <c r="H68" s="28">
        <v>5</v>
      </c>
      <c r="I68" s="28"/>
      <c r="J68" s="28">
        <v>1</v>
      </c>
      <c r="K68" s="28"/>
      <c r="L68" s="28"/>
      <c r="M68" s="28"/>
      <c r="N68" s="29"/>
      <c r="O68" s="8">
        <f t="shared" si="14"/>
        <v>60</v>
      </c>
    </row>
    <row r="69" spans="1:15" x14ac:dyDescent="0.25">
      <c r="A69" s="39" t="s">
        <v>140</v>
      </c>
      <c r="B69" s="13">
        <f t="shared" si="8"/>
        <v>80</v>
      </c>
      <c r="C69" s="59">
        <v>72</v>
      </c>
      <c r="D69" s="40">
        <v>2</v>
      </c>
      <c r="E69" s="30">
        <v>1</v>
      </c>
      <c r="F69" s="30"/>
      <c r="G69" s="30"/>
      <c r="H69" s="30">
        <v>4</v>
      </c>
      <c r="I69" s="30"/>
      <c r="J69" s="30">
        <v>1</v>
      </c>
      <c r="K69" s="30"/>
      <c r="L69" s="30"/>
      <c r="M69" s="30"/>
      <c r="N69" s="31"/>
      <c r="O69" s="13">
        <f t="shared" ref="O69:O76" si="18">SUM(C69:N69)</f>
        <v>80</v>
      </c>
    </row>
    <row r="70" spans="1:15" ht="13.5" customHeight="1" x14ac:dyDescent="0.25">
      <c r="A70" s="39" t="s">
        <v>141</v>
      </c>
      <c r="B70" s="13">
        <f t="shared" si="8"/>
        <v>18</v>
      </c>
      <c r="C70" s="59">
        <v>7</v>
      </c>
      <c r="D70" s="40">
        <v>1</v>
      </c>
      <c r="E70" s="30">
        <v>1</v>
      </c>
      <c r="F70" s="30"/>
      <c r="G70" s="30"/>
      <c r="H70" s="30">
        <v>1</v>
      </c>
      <c r="I70" s="30"/>
      <c r="J70" s="30"/>
      <c r="K70" s="30"/>
      <c r="L70" s="30">
        <v>5</v>
      </c>
      <c r="M70" s="30">
        <v>2</v>
      </c>
      <c r="N70" s="31">
        <v>1</v>
      </c>
      <c r="O70" s="13">
        <f t="shared" si="18"/>
        <v>18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270</v>
      </c>
      <c r="C77" s="63">
        <f t="shared" ref="C77:N77" si="19">C78+C79</f>
        <v>229</v>
      </c>
      <c r="D77" s="63">
        <f t="shared" si="19"/>
        <v>4</v>
      </c>
      <c r="E77" s="64">
        <f t="shared" si="19"/>
        <v>1</v>
      </c>
      <c r="F77" s="64">
        <f t="shared" si="19"/>
        <v>0</v>
      </c>
      <c r="G77" s="64">
        <f t="shared" si="19"/>
        <v>0</v>
      </c>
      <c r="H77" s="64">
        <f t="shared" si="19"/>
        <v>27</v>
      </c>
      <c r="I77" s="64">
        <f t="shared" si="19"/>
        <v>2</v>
      </c>
      <c r="J77" s="64">
        <f t="shared" si="19"/>
        <v>0</v>
      </c>
      <c r="K77" s="64">
        <f t="shared" si="19"/>
        <v>0</v>
      </c>
      <c r="L77" s="64">
        <f t="shared" si="19"/>
        <v>6</v>
      </c>
      <c r="M77" s="64">
        <f t="shared" si="19"/>
        <v>1</v>
      </c>
      <c r="N77" s="75">
        <f t="shared" si="19"/>
        <v>0</v>
      </c>
      <c r="O77" s="66">
        <f>SUM(C77:N77)</f>
        <v>270</v>
      </c>
    </row>
    <row r="78" spans="1:15" x14ac:dyDescent="0.25">
      <c r="A78" s="191" t="s">
        <v>166</v>
      </c>
      <c r="B78" s="67">
        <f t="shared" si="8"/>
        <v>182</v>
      </c>
      <c r="C78" s="68">
        <f>C80+C81+C82+C83+C84+C85+C86+C87+C88+C89+C90+C91+C92+C93+C94</f>
        <v>148</v>
      </c>
      <c r="D78" s="68">
        <f t="shared" ref="D78:N78" si="20">D80+D81+D82+D83+D84+D85+D86+D87+D88+D89+D90+D91+D92+D93+D94</f>
        <v>4</v>
      </c>
      <c r="E78" s="68">
        <f t="shared" si="20"/>
        <v>1</v>
      </c>
      <c r="F78" s="68">
        <f t="shared" si="20"/>
        <v>0</v>
      </c>
      <c r="G78" s="68">
        <f t="shared" si="20"/>
        <v>0</v>
      </c>
      <c r="H78" s="68">
        <f t="shared" si="20"/>
        <v>20</v>
      </c>
      <c r="I78" s="68">
        <f t="shared" si="20"/>
        <v>2</v>
      </c>
      <c r="J78" s="68">
        <f t="shared" si="20"/>
        <v>0</v>
      </c>
      <c r="K78" s="68">
        <f t="shared" si="20"/>
        <v>0</v>
      </c>
      <c r="L78" s="68">
        <f t="shared" si="20"/>
        <v>6</v>
      </c>
      <c r="M78" s="68">
        <f t="shared" si="20"/>
        <v>1</v>
      </c>
      <c r="N78" s="76">
        <f t="shared" si="20"/>
        <v>0</v>
      </c>
      <c r="O78" s="67">
        <f>SUM(C78:N78)</f>
        <v>182</v>
      </c>
    </row>
    <row r="79" spans="1:15" ht="15.75" thickBot="1" x14ac:dyDescent="0.3">
      <c r="A79" s="192" t="s">
        <v>167</v>
      </c>
      <c r="B79" s="71">
        <f t="shared" si="8"/>
        <v>88</v>
      </c>
      <c r="C79" s="72">
        <f>C95+C96+C97+C98</f>
        <v>81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7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88</v>
      </c>
    </row>
    <row r="80" spans="1:15" x14ac:dyDescent="0.25">
      <c r="A80" s="38" t="s">
        <v>142</v>
      </c>
      <c r="B80" s="8">
        <f t="shared" si="8"/>
        <v>12</v>
      </c>
      <c r="C80" s="58">
        <v>10</v>
      </c>
      <c r="D80" s="28"/>
      <c r="E80" s="28"/>
      <c r="F80" s="28"/>
      <c r="G80" s="28"/>
      <c r="H80" s="28">
        <v>2</v>
      </c>
      <c r="I80" s="28"/>
      <c r="J80" s="28"/>
      <c r="K80" s="28"/>
      <c r="L80" s="28"/>
      <c r="M80" s="28"/>
      <c r="N80" s="29"/>
      <c r="O80" s="8">
        <f>SUM(C80:N80)</f>
        <v>12</v>
      </c>
    </row>
    <row r="81" spans="1:15" x14ac:dyDescent="0.25">
      <c r="A81" s="39" t="s">
        <v>143</v>
      </c>
      <c r="B81" s="13">
        <f t="shared" si="8"/>
        <v>40</v>
      </c>
      <c r="C81" s="59">
        <v>35</v>
      </c>
      <c r="D81" s="30">
        <v>1</v>
      </c>
      <c r="E81" s="30">
        <v>1</v>
      </c>
      <c r="F81" s="30"/>
      <c r="G81" s="30"/>
      <c r="H81" s="30">
        <v>1</v>
      </c>
      <c r="I81" s="30"/>
      <c r="J81" s="30"/>
      <c r="K81" s="30"/>
      <c r="L81" s="30">
        <v>2</v>
      </c>
      <c r="M81" s="30"/>
      <c r="N81" s="31"/>
      <c r="O81" s="13">
        <f t="shared" ref="O81:O112" si="22">SUM(C81:N81)</f>
        <v>40</v>
      </c>
    </row>
    <row r="82" spans="1:15" x14ac:dyDescent="0.25">
      <c r="A82" s="39" t="s">
        <v>144</v>
      </c>
      <c r="B82" s="13">
        <f t="shared" si="8"/>
        <v>6</v>
      </c>
      <c r="C82" s="59">
        <v>4</v>
      </c>
      <c r="D82" s="30"/>
      <c r="E82" s="30"/>
      <c r="F82" s="30"/>
      <c r="G82" s="30"/>
      <c r="H82" s="30">
        <v>1</v>
      </c>
      <c r="I82" s="30"/>
      <c r="J82" s="30"/>
      <c r="K82" s="30"/>
      <c r="L82" s="30">
        <v>1</v>
      </c>
      <c r="M82" s="30"/>
      <c r="N82" s="31"/>
      <c r="O82" s="13">
        <f t="shared" si="22"/>
        <v>6</v>
      </c>
    </row>
    <row r="83" spans="1:15" x14ac:dyDescent="0.25">
      <c r="A83" s="39" t="s">
        <v>145</v>
      </c>
      <c r="B83" s="13">
        <f t="shared" si="8"/>
        <v>11</v>
      </c>
      <c r="C83" s="59">
        <v>9</v>
      </c>
      <c r="D83" s="57"/>
      <c r="E83" s="30"/>
      <c r="F83" s="30"/>
      <c r="G83" s="30"/>
      <c r="H83" s="30"/>
      <c r="I83" s="30"/>
      <c r="J83" s="30"/>
      <c r="K83" s="30"/>
      <c r="L83" s="30">
        <v>1</v>
      </c>
      <c r="M83" s="30">
        <v>1</v>
      </c>
      <c r="N83" s="31"/>
      <c r="O83" s="13">
        <f t="shared" si="22"/>
        <v>11</v>
      </c>
    </row>
    <row r="84" spans="1:15" x14ac:dyDescent="0.25">
      <c r="A84" s="39" t="s">
        <v>146</v>
      </c>
      <c r="B84" s="13">
        <f t="shared" si="8"/>
        <v>10</v>
      </c>
      <c r="C84" s="59">
        <v>8</v>
      </c>
      <c r="D84" s="40"/>
      <c r="E84" s="30"/>
      <c r="F84" s="30"/>
      <c r="G84" s="30"/>
      <c r="H84" s="30">
        <v>2</v>
      </c>
      <c r="I84" s="30"/>
      <c r="J84" s="30"/>
      <c r="K84" s="30"/>
      <c r="L84" s="30"/>
      <c r="M84" s="30"/>
      <c r="N84" s="31"/>
      <c r="O84" s="13">
        <f t="shared" si="22"/>
        <v>10</v>
      </c>
    </row>
    <row r="85" spans="1:15" x14ac:dyDescent="0.25">
      <c r="A85" s="39" t="s">
        <v>147</v>
      </c>
      <c r="B85" s="13">
        <f t="shared" si="8"/>
        <v>9</v>
      </c>
      <c r="C85" s="59">
        <v>4</v>
      </c>
      <c r="D85" s="40">
        <v>1</v>
      </c>
      <c r="E85" s="30"/>
      <c r="F85" s="30"/>
      <c r="G85" s="30"/>
      <c r="H85" s="30">
        <v>1</v>
      </c>
      <c r="I85" s="30">
        <v>2</v>
      </c>
      <c r="J85" s="30"/>
      <c r="K85" s="30"/>
      <c r="L85" s="30">
        <v>1</v>
      </c>
      <c r="M85" s="30"/>
      <c r="N85" s="31"/>
      <c r="O85" s="13">
        <f t="shared" si="22"/>
        <v>9</v>
      </c>
    </row>
    <row r="86" spans="1:15" x14ac:dyDescent="0.25">
      <c r="A86" s="39" t="s">
        <v>148</v>
      </c>
      <c r="B86" s="13">
        <f t="shared" si="8"/>
        <v>10</v>
      </c>
      <c r="C86" s="59">
        <v>8</v>
      </c>
      <c r="D86" s="40"/>
      <c r="E86" s="30"/>
      <c r="F86" s="30"/>
      <c r="G86" s="30"/>
      <c r="H86" s="30">
        <v>2</v>
      </c>
      <c r="I86" s="30"/>
      <c r="J86" s="30"/>
      <c r="K86" s="30"/>
      <c r="L86" s="30"/>
      <c r="M86" s="30"/>
      <c r="N86" s="31"/>
      <c r="O86" s="13">
        <f t="shared" si="22"/>
        <v>10</v>
      </c>
    </row>
    <row r="87" spans="1:15" x14ac:dyDescent="0.25">
      <c r="A87" s="39" t="s">
        <v>149</v>
      </c>
      <c r="B87" s="13">
        <f t="shared" si="8"/>
        <v>2</v>
      </c>
      <c r="C87" s="59">
        <v>1</v>
      </c>
      <c r="D87" s="40"/>
      <c r="E87" s="30"/>
      <c r="F87" s="30"/>
      <c r="G87" s="30"/>
      <c r="H87" s="30">
        <v>1</v>
      </c>
      <c r="I87" s="30"/>
      <c r="J87" s="30"/>
      <c r="K87" s="30"/>
      <c r="L87" s="30"/>
      <c r="M87" s="30"/>
      <c r="N87" s="31"/>
      <c r="O87" s="13">
        <f t="shared" si="22"/>
        <v>2</v>
      </c>
    </row>
    <row r="88" spans="1:15" x14ac:dyDescent="0.25">
      <c r="A88" s="39" t="s">
        <v>150</v>
      </c>
      <c r="B88" s="13">
        <f t="shared" si="8"/>
        <v>20</v>
      </c>
      <c r="C88" s="59">
        <v>17</v>
      </c>
      <c r="D88" s="40">
        <v>1</v>
      </c>
      <c r="E88" s="30"/>
      <c r="F88" s="30"/>
      <c r="G88" s="30"/>
      <c r="H88" s="30">
        <v>2</v>
      </c>
      <c r="I88" s="30"/>
      <c r="J88" s="30"/>
      <c r="K88" s="30"/>
      <c r="L88" s="30"/>
      <c r="M88" s="30"/>
      <c r="N88" s="31"/>
      <c r="O88" s="13">
        <f t="shared" si="22"/>
        <v>20</v>
      </c>
    </row>
    <row r="89" spans="1:15" x14ac:dyDescent="0.25">
      <c r="A89" s="39" t="s">
        <v>151</v>
      </c>
      <c r="B89" s="13">
        <f t="shared" si="8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0</v>
      </c>
    </row>
    <row r="90" spans="1:15" x14ac:dyDescent="0.25">
      <c r="A90" s="39" t="s">
        <v>152</v>
      </c>
      <c r="B90" s="13">
        <f t="shared" si="8"/>
        <v>15</v>
      </c>
      <c r="C90" s="59">
        <v>11</v>
      </c>
      <c r="D90" s="40">
        <v>1</v>
      </c>
      <c r="E90" s="30"/>
      <c r="F90" s="30"/>
      <c r="G90" s="30"/>
      <c r="H90" s="30">
        <v>2</v>
      </c>
      <c r="I90" s="30"/>
      <c r="J90" s="30"/>
      <c r="K90" s="30"/>
      <c r="L90" s="30">
        <v>1</v>
      </c>
      <c r="M90" s="30"/>
      <c r="N90" s="31"/>
      <c r="O90" s="13">
        <f t="shared" si="22"/>
        <v>15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1</v>
      </c>
    </row>
    <row r="93" spans="1:15" x14ac:dyDescent="0.25">
      <c r="A93" s="39" t="s">
        <v>155</v>
      </c>
      <c r="B93" s="13">
        <f t="shared" si="8"/>
        <v>10</v>
      </c>
      <c r="C93" s="59">
        <v>9</v>
      </c>
      <c r="D93" s="40"/>
      <c r="E93" s="30"/>
      <c r="F93" s="30"/>
      <c r="G93" s="30"/>
      <c r="H93" s="30">
        <v>1</v>
      </c>
      <c r="I93" s="30"/>
      <c r="J93" s="30"/>
      <c r="K93" s="30"/>
      <c r="L93" s="30"/>
      <c r="M93" s="30"/>
      <c r="N93" s="31"/>
      <c r="O93" s="13">
        <f t="shared" si="22"/>
        <v>10</v>
      </c>
    </row>
    <row r="94" spans="1:15" x14ac:dyDescent="0.25">
      <c r="A94" s="39" t="s">
        <v>156</v>
      </c>
      <c r="B94" s="13">
        <f t="shared" si="8"/>
        <v>35</v>
      </c>
      <c r="C94" s="59">
        <v>30</v>
      </c>
      <c r="D94" s="40"/>
      <c r="E94" s="30"/>
      <c r="F94" s="30"/>
      <c r="G94" s="30"/>
      <c r="H94" s="30">
        <v>5</v>
      </c>
      <c r="I94" s="30"/>
      <c r="J94" s="30"/>
      <c r="K94" s="30"/>
      <c r="L94" s="30"/>
      <c r="M94" s="30"/>
      <c r="N94" s="31"/>
      <c r="O94" s="13">
        <f t="shared" si="22"/>
        <v>35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33</v>
      </c>
      <c r="C96" s="59">
        <v>30</v>
      </c>
      <c r="D96" s="40"/>
      <c r="E96" s="30"/>
      <c r="F96" s="30"/>
      <c r="G96" s="30"/>
      <c r="H96" s="30">
        <v>3</v>
      </c>
      <c r="I96" s="30"/>
      <c r="J96" s="30"/>
      <c r="K96" s="30"/>
      <c r="L96" s="30"/>
      <c r="M96" s="30"/>
      <c r="N96" s="31"/>
      <c r="O96" s="13">
        <f t="shared" si="22"/>
        <v>33</v>
      </c>
    </row>
    <row r="97" spans="1:15" ht="15" customHeight="1" x14ac:dyDescent="0.25">
      <c r="A97" s="53" t="s">
        <v>170</v>
      </c>
      <c r="B97" s="13">
        <f t="shared" si="8"/>
        <v>30</v>
      </c>
      <c r="C97" s="61">
        <v>28</v>
      </c>
      <c r="D97" s="54"/>
      <c r="E97" s="55"/>
      <c r="F97" s="55"/>
      <c r="G97" s="55"/>
      <c r="H97" s="55">
        <v>2</v>
      </c>
      <c r="I97" s="55"/>
      <c r="J97" s="55"/>
      <c r="K97" s="55"/>
      <c r="L97" s="55"/>
      <c r="M97" s="55"/>
      <c r="N97" s="56"/>
      <c r="O97" s="13">
        <f t="shared" si="22"/>
        <v>30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1288</v>
      </c>
      <c r="C100" s="63">
        <f t="shared" ref="C100:N100" si="23">C101+C102</f>
        <v>1079</v>
      </c>
      <c r="D100" s="63">
        <f t="shared" si="23"/>
        <v>8</v>
      </c>
      <c r="E100" s="64">
        <f t="shared" si="23"/>
        <v>12</v>
      </c>
      <c r="F100" s="64">
        <f t="shared" si="23"/>
        <v>0</v>
      </c>
      <c r="G100" s="64">
        <f t="shared" si="23"/>
        <v>0</v>
      </c>
      <c r="H100" s="64">
        <f t="shared" si="23"/>
        <v>83</v>
      </c>
      <c r="I100" s="64">
        <f t="shared" si="23"/>
        <v>2</v>
      </c>
      <c r="J100" s="64">
        <f t="shared" si="23"/>
        <v>0</v>
      </c>
      <c r="K100" s="64">
        <f t="shared" si="23"/>
        <v>0</v>
      </c>
      <c r="L100" s="64">
        <f t="shared" si="23"/>
        <v>64</v>
      </c>
      <c r="M100" s="64">
        <f t="shared" si="23"/>
        <v>24</v>
      </c>
      <c r="N100" s="65">
        <f t="shared" si="23"/>
        <v>16</v>
      </c>
      <c r="O100" s="66">
        <f t="shared" si="22"/>
        <v>1288</v>
      </c>
    </row>
    <row r="101" spans="1:15" x14ac:dyDescent="0.25">
      <c r="A101" s="191" t="s">
        <v>168</v>
      </c>
      <c r="B101" s="67">
        <f t="shared" si="8"/>
        <v>855</v>
      </c>
      <c r="C101" s="68">
        <f t="shared" ref="C101:N101" si="24">C103+C104+C105+C106+C107+C108+C109+C110+C111+C112+C113</f>
        <v>683</v>
      </c>
      <c r="D101" s="68">
        <f t="shared" si="24"/>
        <v>8</v>
      </c>
      <c r="E101" s="69">
        <f t="shared" si="24"/>
        <v>12</v>
      </c>
      <c r="F101" s="69">
        <f t="shared" si="24"/>
        <v>0</v>
      </c>
      <c r="G101" s="69">
        <f t="shared" si="24"/>
        <v>0</v>
      </c>
      <c r="H101" s="69">
        <f t="shared" si="24"/>
        <v>46</v>
      </c>
      <c r="I101" s="69">
        <f t="shared" si="24"/>
        <v>2</v>
      </c>
      <c r="J101" s="69">
        <f t="shared" si="24"/>
        <v>0</v>
      </c>
      <c r="K101" s="69">
        <f t="shared" si="24"/>
        <v>0</v>
      </c>
      <c r="L101" s="69">
        <f t="shared" si="24"/>
        <v>64</v>
      </c>
      <c r="M101" s="69">
        <f t="shared" si="24"/>
        <v>24</v>
      </c>
      <c r="N101" s="70">
        <f t="shared" si="24"/>
        <v>16</v>
      </c>
      <c r="O101" s="67">
        <f t="shared" si="22"/>
        <v>855</v>
      </c>
    </row>
    <row r="102" spans="1:15" ht="15.75" thickBot="1" x14ac:dyDescent="0.3">
      <c r="A102" s="192" t="s">
        <v>167</v>
      </c>
      <c r="B102" s="71">
        <f t="shared" si="8"/>
        <v>433</v>
      </c>
      <c r="C102" s="72">
        <f t="shared" ref="C102:N102" si="25">C114+C115+C116+C117+C118+C119+C120+C121+C122+C123+C124+C125+C126+C127+C128+C129+C130</f>
        <v>396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37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433</v>
      </c>
    </row>
    <row r="103" spans="1:15" x14ac:dyDescent="0.25">
      <c r="A103" s="38" t="s">
        <v>30</v>
      </c>
      <c r="B103" s="8">
        <f t="shared" si="8"/>
        <v>635</v>
      </c>
      <c r="C103" s="58">
        <v>540</v>
      </c>
      <c r="D103" s="35">
        <v>6</v>
      </c>
      <c r="E103" s="28">
        <v>6</v>
      </c>
      <c r="F103" s="28"/>
      <c r="G103" s="28"/>
      <c r="H103" s="28">
        <v>30</v>
      </c>
      <c r="I103" s="28">
        <v>1</v>
      </c>
      <c r="J103" s="28"/>
      <c r="K103" s="28"/>
      <c r="L103" s="28">
        <v>33</v>
      </c>
      <c r="M103" s="28">
        <v>11</v>
      </c>
      <c r="N103" s="29">
        <v>8</v>
      </c>
      <c r="O103" s="8">
        <f t="shared" si="22"/>
        <v>635</v>
      </c>
    </row>
    <row r="104" spans="1:15" x14ac:dyDescent="0.25">
      <c r="A104" s="39" t="s">
        <v>31</v>
      </c>
      <c r="B104" s="13">
        <f t="shared" si="8"/>
        <v>30</v>
      </c>
      <c r="C104" s="59">
        <v>12</v>
      </c>
      <c r="D104" s="40">
        <v>1</v>
      </c>
      <c r="E104" s="30">
        <v>2</v>
      </c>
      <c r="F104" s="30"/>
      <c r="G104" s="30"/>
      <c r="H104" s="30">
        <v>3</v>
      </c>
      <c r="I104" s="30">
        <v>1</v>
      </c>
      <c r="J104" s="30"/>
      <c r="K104" s="30"/>
      <c r="L104" s="30">
        <v>5</v>
      </c>
      <c r="M104" s="30">
        <v>3</v>
      </c>
      <c r="N104" s="31">
        <v>3</v>
      </c>
      <c r="O104" s="13">
        <f t="shared" si="22"/>
        <v>30</v>
      </c>
    </row>
    <row r="105" spans="1:15" x14ac:dyDescent="0.25">
      <c r="A105" s="39" t="s">
        <v>157</v>
      </c>
      <c r="B105" s="13">
        <f t="shared" si="8"/>
        <v>80</v>
      </c>
      <c r="C105" s="59">
        <v>66</v>
      </c>
      <c r="D105" s="40"/>
      <c r="E105" s="30">
        <v>1</v>
      </c>
      <c r="F105" s="30"/>
      <c r="G105" s="30"/>
      <c r="H105" s="30">
        <v>9</v>
      </c>
      <c r="I105" s="30"/>
      <c r="J105" s="30"/>
      <c r="K105" s="30"/>
      <c r="L105" s="30">
        <v>2</v>
      </c>
      <c r="M105" s="30">
        <v>1</v>
      </c>
      <c r="N105" s="31">
        <v>1</v>
      </c>
      <c r="O105" s="13">
        <f t="shared" si="22"/>
        <v>80</v>
      </c>
    </row>
    <row r="106" spans="1:15" x14ac:dyDescent="0.25">
      <c r="A106" s="39" t="s">
        <v>158</v>
      </c>
      <c r="B106" s="13">
        <f t="shared" si="8"/>
        <v>15</v>
      </c>
      <c r="C106" s="59">
        <v>13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>
        <v>1</v>
      </c>
      <c r="N106" s="31"/>
      <c r="O106" s="13">
        <f t="shared" si="22"/>
        <v>15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45</v>
      </c>
      <c r="C109" s="59">
        <v>18</v>
      </c>
      <c r="D109" s="40"/>
      <c r="E109" s="30">
        <v>3</v>
      </c>
      <c r="F109" s="30"/>
      <c r="G109" s="30"/>
      <c r="H109" s="30">
        <v>1</v>
      </c>
      <c r="I109" s="30"/>
      <c r="J109" s="30"/>
      <c r="K109" s="30"/>
      <c r="L109" s="30">
        <v>15</v>
      </c>
      <c r="M109" s="30">
        <v>4</v>
      </c>
      <c r="N109" s="31">
        <v>4</v>
      </c>
      <c r="O109" s="13">
        <f t="shared" si="22"/>
        <v>45</v>
      </c>
    </row>
    <row r="110" spans="1:15" x14ac:dyDescent="0.25">
      <c r="A110" s="39" t="s">
        <v>161</v>
      </c>
      <c r="B110" s="13">
        <f t="shared" si="26"/>
        <v>15</v>
      </c>
      <c r="C110" s="40">
        <v>3</v>
      </c>
      <c r="D110" s="40"/>
      <c r="E110" s="30"/>
      <c r="F110" s="30"/>
      <c r="G110" s="30"/>
      <c r="H110" s="30"/>
      <c r="I110" s="30"/>
      <c r="J110" s="30"/>
      <c r="K110" s="30"/>
      <c r="L110" s="30">
        <v>8</v>
      </c>
      <c r="M110" s="30">
        <v>4</v>
      </c>
      <c r="N110" s="31"/>
      <c r="O110" s="13">
        <f t="shared" si="22"/>
        <v>15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35</v>
      </c>
      <c r="C112" s="59">
        <v>31</v>
      </c>
      <c r="D112" s="40">
        <v>1</v>
      </c>
      <c r="E112" s="30"/>
      <c r="F112" s="30"/>
      <c r="G112" s="30"/>
      <c r="H112" s="30">
        <v>2</v>
      </c>
      <c r="I112" s="30"/>
      <c r="J112" s="30"/>
      <c r="K112" s="30"/>
      <c r="L112" s="30">
        <v>1</v>
      </c>
      <c r="M112" s="30"/>
      <c r="N112" s="31"/>
      <c r="O112" s="13">
        <f t="shared" si="22"/>
        <v>35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358</v>
      </c>
      <c r="C114" s="59">
        <v>326</v>
      </c>
      <c r="D114" s="40"/>
      <c r="E114" s="30"/>
      <c r="F114" s="30"/>
      <c r="G114" s="30"/>
      <c r="H114" s="30">
        <v>32</v>
      </c>
      <c r="I114" s="30"/>
      <c r="J114" s="30"/>
      <c r="K114" s="30"/>
      <c r="L114" s="30"/>
      <c r="M114" s="30"/>
      <c r="N114" s="31"/>
      <c r="O114" s="13">
        <f t="shared" si="27"/>
        <v>358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7"/>
        <v>0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0</v>
      </c>
      <c r="C119" s="59"/>
      <c r="D119" s="40"/>
      <c r="E119" s="30"/>
      <c r="F119" s="30"/>
      <c r="G119" s="30"/>
      <c r="H119" s="30"/>
      <c r="I119" s="30"/>
      <c r="J119" s="30"/>
      <c r="K119" s="30"/>
      <c r="L119" s="30"/>
      <c r="M119" s="30"/>
      <c r="N119" s="31"/>
      <c r="O119" s="13">
        <f t="shared" si="27"/>
        <v>0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0</v>
      </c>
      <c r="C121" s="59"/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13">
        <f t="shared" si="27"/>
        <v>0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40</v>
      </c>
      <c r="C124" s="59">
        <v>38</v>
      </c>
      <c r="D124" s="40"/>
      <c r="E124" s="30"/>
      <c r="F124" s="30"/>
      <c r="G124" s="30"/>
      <c r="H124" s="30">
        <v>2</v>
      </c>
      <c r="I124" s="30"/>
      <c r="J124" s="30"/>
      <c r="K124" s="30"/>
      <c r="L124" s="30"/>
      <c r="M124" s="30"/>
      <c r="N124" s="31"/>
      <c r="O124" s="13">
        <f t="shared" si="27"/>
        <v>40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15</v>
      </c>
      <c r="C127" s="59">
        <v>14</v>
      </c>
      <c r="D127" s="40"/>
      <c r="E127" s="30"/>
      <c r="F127" s="30"/>
      <c r="G127" s="30"/>
      <c r="H127" s="30">
        <v>1</v>
      </c>
      <c r="I127" s="30"/>
      <c r="J127" s="30"/>
      <c r="K127" s="30"/>
      <c r="L127" s="30"/>
      <c r="M127" s="30"/>
      <c r="N127" s="31"/>
      <c r="O127" s="13">
        <f t="shared" si="27"/>
        <v>15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20</v>
      </c>
      <c r="C129" s="59">
        <v>18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20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1005</v>
      </c>
      <c r="C131" s="63">
        <f t="shared" ref="C131:N131" si="28">C132+C133</f>
        <v>970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30</v>
      </c>
      <c r="I131" s="64">
        <f t="shared" si="28"/>
        <v>0</v>
      </c>
      <c r="J131" s="64">
        <f t="shared" si="28"/>
        <v>5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1005</v>
      </c>
    </row>
    <row r="132" spans="1:15" x14ac:dyDescent="0.25">
      <c r="A132" s="191" t="s">
        <v>166</v>
      </c>
      <c r="B132" s="67">
        <f t="shared" si="26"/>
        <v>855</v>
      </c>
      <c r="C132" s="68">
        <f t="shared" ref="C132:N132" si="29">C134+C135+C136+C137+C138+C139+C140+C141+C142+C143+C144+C145+C146+C147+C148+C149+C150+C151+C152+C153+C154+C155+C156</f>
        <v>825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25</v>
      </c>
      <c r="I132" s="69">
        <f t="shared" si="29"/>
        <v>0</v>
      </c>
      <c r="J132" s="69">
        <f t="shared" si="29"/>
        <v>5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855</v>
      </c>
    </row>
    <row r="133" spans="1:15" ht="15.75" thickBot="1" x14ac:dyDescent="0.3">
      <c r="A133" s="192" t="s">
        <v>169</v>
      </c>
      <c r="B133" s="71">
        <f t="shared" si="26"/>
        <v>150</v>
      </c>
      <c r="C133" s="72">
        <f t="shared" ref="C133:N133" si="30">C157+C158+C159+C160+C161+C162+C163+C164+C165</f>
        <v>145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5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150</v>
      </c>
    </row>
    <row r="134" spans="1:15" x14ac:dyDescent="0.25">
      <c r="A134" s="38" t="s">
        <v>51</v>
      </c>
      <c r="B134" s="8">
        <f t="shared" si="26"/>
        <v>35</v>
      </c>
      <c r="C134" s="58">
        <v>33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/>
      <c r="N134" s="29"/>
      <c r="O134" s="8">
        <f t="shared" si="27"/>
        <v>35</v>
      </c>
    </row>
    <row r="135" spans="1:15" x14ac:dyDescent="0.25">
      <c r="A135" s="39" t="s">
        <v>52</v>
      </c>
      <c r="B135" s="13">
        <f t="shared" si="26"/>
        <v>80</v>
      </c>
      <c r="C135" s="59">
        <v>78</v>
      </c>
      <c r="D135" s="40"/>
      <c r="E135" s="30"/>
      <c r="F135" s="30"/>
      <c r="G135" s="30"/>
      <c r="H135" s="30">
        <v>1</v>
      </c>
      <c r="I135" s="30"/>
      <c r="J135" s="30">
        <v>1</v>
      </c>
      <c r="K135" s="30"/>
      <c r="L135" s="30"/>
      <c r="M135" s="30"/>
      <c r="N135" s="31"/>
      <c r="O135" s="13">
        <f t="shared" si="27"/>
        <v>80</v>
      </c>
    </row>
    <row r="136" spans="1:15" x14ac:dyDescent="0.25">
      <c r="A136" s="39" t="s">
        <v>53</v>
      </c>
      <c r="B136" s="13">
        <f t="shared" si="26"/>
        <v>30</v>
      </c>
      <c r="C136" s="59">
        <v>29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30</v>
      </c>
    </row>
    <row r="137" spans="1:15" x14ac:dyDescent="0.25">
      <c r="A137" s="39" t="s">
        <v>54</v>
      </c>
      <c r="B137" s="13">
        <f t="shared" si="26"/>
        <v>70</v>
      </c>
      <c r="C137" s="59">
        <v>69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70</v>
      </c>
    </row>
    <row r="138" spans="1:15" x14ac:dyDescent="0.25">
      <c r="A138" s="39" t="s">
        <v>55</v>
      </c>
      <c r="B138" s="13">
        <f t="shared" si="26"/>
        <v>35</v>
      </c>
      <c r="C138" s="59">
        <v>34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35</v>
      </c>
    </row>
    <row r="139" spans="1:15" x14ac:dyDescent="0.25">
      <c r="A139" s="39" t="s">
        <v>56</v>
      </c>
      <c r="B139" s="13">
        <f t="shared" si="26"/>
        <v>30</v>
      </c>
      <c r="C139" s="59">
        <v>29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30</v>
      </c>
    </row>
    <row r="140" spans="1:15" x14ac:dyDescent="0.25">
      <c r="A140" s="39" t="s">
        <v>57</v>
      </c>
      <c r="B140" s="13">
        <f t="shared" ref="B140:B171" si="31">SUM(C140:N140)</f>
        <v>40</v>
      </c>
      <c r="C140" s="59">
        <v>39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40</v>
      </c>
    </row>
    <row r="141" spans="1:15" x14ac:dyDescent="0.25">
      <c r="A141" s="39" t="s">
        <v>58</v>
      </c>
      <c r="B141" s="13">
        <f t="shared" si="31"/>
        <v>30</v>
      </c>
      <c r="C141" s="59">
        <v>28</v>
      </c>
      <c r="D141" s="40"/>
      <c r="E141" s="30"/>
      <c r="F141" s="30"/>
      <c r="G141" s="30"/>
      <c r="H141" s="30">
        <v>2</v>
      </c>
      <c r="I141" s="30"/>
      <c r="J141" s="30"/>
      <c r="K141" s="30"/>
      <c r="L141" s="30"/>
      <c r="M141" s="30"/>
      <c r="N141" s="31"/>
      <c r="O141" s="13">
        <f t="shared" si="27"/>
        <v>30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30</v>
      </c>
      <c r="C143" s="59">
        <v>29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30</v>
      </c>
    </row>
    <row r="144" spans="1:15" x14ac:dyDescent="0.25">
      <c r="A144" s="39" t="s">
        <v>61</v>
      </c>
      <c r="B144" s="13">
        <f t="shared" si="31"/>
        <v>20</v>
      </c>
      <c r="C144" s="59">
        <v>18</v>
      </c>
      <c r="D144" s="40"/>
      <c r="E144" s="30"/>
      <c r="F144" s="30"/>
      <c r="G144" s="30"/>
      <c r="H144" s="30">
        <v>2</v>
      </c>
      <c r="I144" s="30"/>
      <c r="J144" s="30"/>
      <c r="K144" s="30"/>
      <c r="L144" s="30"/>
      <c r="M144" s="30"/>
      <c r="N144" s="31"/>
      <c r="O144" s="13">
        <f t="shared" si="27"/>
        <v>20</v>
      </c>
    </row>
    <row r="145" spans="1:15" x14ac:dyDescent="0.25">
      <c r="A145" s="39" t="s">
        <v>62</v>
      </c>
      <c r="B145" s="13">
        <f t="shared" si="31"/>
        <v>20</v>
      </c>
      <c r="C145" s="59">
        <v>19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7"/>
        <v>20</v>
      </c>
    </row>
    <row r="146" spans="1:15" x14ac:dyDescent="0.25">
      <c r="A146" s="39" t="s">
        <v>63</v>
      </c>
      <c r="B146" s="13">
        <f t="shared" si="31"/>
        <v>25</v>
      </c>
      <c r="C146" s="59">
        <v>24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25</v>
      </c>
    </row>
    <row r="147" spans="1:15" x14ac:dyDescent="0.25">
      <c r="A147" s="39" t="s">
        <v>64</v>
      </c>
      <c r="B147" s="13">
        <f t="shared" si="31"/>
        <v>45</v>
      </c>
      <c r="C147" s="205">
        <v>43</v>
      </c>
      <c r="D147" s="40"/>
      <c r="E147" s="30"/>
      <c r="F147" s="30"/>
      <c r="G147" s="30"/>
      <c r="H147" s="30">
        <v>1</v>
      </c>
      <c r="I147" s="30"/>
      <c r="J147" s="30">
        <v>1</v>
      </c>
      <c r="K147" s="30"/>
      <c r="L147" s="30"/>
      <c r="M147" s="30"/>
      <c r="N147" s="31"/>
      <c r="O147" s="13">
        <f t="shared" si="27"/>
        <v>45</v>
      </c>
    </row>
    <row r="148" spans="1:15" x14ac:dyDescent="0.25">
      <c r="A148" s="39" t="s">
        <v>65</v>
      </c>
      <c r="B148" s="13">
        <f t="shared" si="31"/>
        <v>30</v>
      </c>
      <c r="C148" s="59">
        <v>28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30</v>
      </c>
    </row>
    <row r="149" spans="1:15" x14ac:dyDescent="0.25">
      <c r="A149" s="39" t="s">
        <v>66</v>
      </c>
      <c r="B149" s="13">
        <f t="shared" si="31"/>
        <v>30</v>
      </c>
      <c r="C149" s="59">
        <v>28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30</v>
      </c>
    </row>
    <row r="150" spans="1:15" x14ac:dyDescent="0.25">
      <c r="A150" s="39" t="s">
        <v>67</v>
      </c>
      <c r="B150" s="13">
        <f t="shared" si="31"/>
        <v>30</v>
      </c>
      <c r="C150" s="59">
        <v>29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30</v>
      </c>
    </row>
    <row r="151" spans="1:15" x14ac:dyDescent="0.25">
      <c r="A151" s="39" t="s">
        <v>171</v>
      </c>
      <c r="B151" s="13">
        <f t="shared" si="31"/>
        <v>30</v>
      </c>
      <c r="C151" s="59">
        <v>29</v>
      </c>
      <c r="D151" s="40"/>
      <c r="E151" s="30"/>
      <c r="F151" s="30"/>
      <c r="G151" s="30"/>
      <c r="H151" s="30">
        <v>1</v>
      </c>
      <c r="I151" s="30"/>
      <c r="J151" s="30"/>
      <c r="K151" s="30"/>
      <c r="L151" s="30"/>
      <c r="M151" s="30"/>
      <c r="N151" s="31"/>
      <c r="O151" s="13">
        <f t="shared" si="27"/>
        <v>30</v>
      </c>
    </row>
    <row r="152" spans="1:15" x14ac:dyDescent="0.25">
      <c r="A152" s="39" t="s">
        <v>68</v>
      </c>
      <c r="B152" s="13">
        <f t="shared" si="31"/>
        <v>60</v>
      </c>
      <c r="C152" s="59">
        <v>58</v>
      </c>
      <c r="D152" s="40"/>
      <c r="E152" s="30"/>
      <c r="F152" s="30"/>
      <c r="G152" s="30"/>
      <c r="H152" s="30">
        <v>2</v>
      </c>
      <c r="I152" s="30"/>
      <c r="J152" s="30"/>
      <c r="K152" s="30"/>
      <c r="L152" s="30"/>
      <c r="M152" s="30"/>
      <c r="N152" s="31"/>
      <c r="O152" s="13">
        <f t="shared" si="27"/>
        <v>60</v>
      </c>
    </row>
    <row r="153" spans="1:15" x14ac:dyDescent="0.25">
      <c r="A153" s="39" t="s">
        <v>69</v>
      </c>
      <c r="B153" s="13">
        <f t="shared" si="31"/>
        <v>70</v>
      </c>
      <c r="C153" s="59">
        <v>69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7"/>
        <v>70</v>
      </c>
    </row>
    <row r="154" spans="1:15" x14ac:dyDescent="0.25">
      <c r="A154" s="39" t="s">
        <v>70</v>
      </c>
      <c r="B154" s="13">
        <f t="shared" si="31"/>
        <v>85</v>
      </c>
      <c r="C154" s="59">
        <v>84</v>
      </c>
      <c r="D154" s="40"/>
      <c r="E154" s="30"/>
      <c r="F154" s="30"/>
      <c r="G154" s="30"/>
      <c r="H154" s="30">
        <v>1</v>
      </c>
      <c r="I154" s="30"/>
      <c r="J154" s="30"/>
      <c r="K154" s="30"/>
      <c r="L154" s="30"/>
      <c r="M154" s="30"/>
      <c r="N154" s="31"/>
      <c r="O154" s="13">
        <f t="shared" si="27"/>
        <v>85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30</v>
      </c>
      <c r="C156" s="59">
        <v>28</v>
      </c>
      <c r="D156" s="40"/>
      <c r="E156" s="30"/>
      <c r="F156" s="30"/>
      <c r="G156" s="30"/>
      <c r="H156" s="30">
        <v>2</v>
      </c>
      <c r="I156" s="30"/>
      <c r="J156" s="30"/>
      <c r="K156" s="30"/>
      <c r="L156" s="30"/>
      <c r="M156" s="30"/>
      <c r="N156" s="31"/>
      <c r="O156" s="13">
        <f t="shared" si="27"/>
        <v>30</v>
      </c>
    </row>
    <row r="157" spans="1:15" x14ac:dyDescent="0.25">
      <c r="A157" s="39" t="s">
        <v>73</v>
      </c>
      <c r="B157" s="13">
        <f t="shared" si="31"/>
        <v>30</v>
      </c>
      <c r="C157" s="59">
        <v>29</v>
      </c>
      <c r="D157" s="40"/>
      <c r="E157" s="30"/>
      <c r="F157" s="30"/>
      <c r="G157" s="30"/>
      <c r="H157" s="30">
        <v>1</v>
      </c>
      <c r="I157" s="30"/>
      <c r="J157" s="30"/>
      <c r="K157" s="30"/>
      <c r="L157" s="30"/>
      <c r="M157" s="30"/>
      <c r="N157" s="31"/>
      <c r="O157" s="13">
        <f t="shared" si="27"/>
        <v>30</v>
      </c>
    </row>
    <row r="158" spans="1:15" x14ac:dyDescent="0.25">
      <c r="A158" s="39" t="s">
        <v>74</v>
      </c>
      <c r="B158" s="13">
        <f t="shared" si="31"/>
        <v>30</v>
      </c>
      <c r="C158" s="59">
        <v>29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7"/>
        <v>30</v>
      </c>
    </row>
    <row r="159" spans="1:15" x14ac:dyDescent="0.25">
      <c r="A159" s="39" t="s">
        <v>75</v>
      </c>
      <c r="B159" s="13">
        <f t="shared" si="31"/>
        <v>30</v>
      </c>
      <c r="C159" s="59">
        <v>29</v>
      </c>
      <c r="D159" s="40"/>
      <c r="E159" s="30"/>
      <c r="F159" s="30"/>
      <c r="G159" s="30"/>
      <c r="H159" s="30">
        <v>1</v>
      </c>
      <c r="I159" s="30"/>
      <c r="J159" s="30"/>
      <c r="K159" s="30"/>
      <c r="L159" s="30"/>
      <c r="M159" s="30"/>
      <c r="N159" s="31"/>
      <c r="O159" s="13">
        <f t="shared" si="27"/>
        <v>30</v>
      </c>
    </row>
    <row r="160" spans="1:15" x14ac:dyDescent="0.25">
      <c r="A160" s="39" t="s">
        <v>76</v>
      </c>
      <c r="B160" s="13">
        <f t="shared" si="31"/>
        <v>30</v>
      </c>
      <c r="C160" s="59">
        <v>29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7"/>
        <v>30</v>
      </c>
    </row>
    <row r="161" spans="1:15" x14ac:dyDescent="0.25">
      <c r="A161" s="39" t="s">
        <v>77</v>
      </c>
      <c r="B161" s="13">
        <f t="shared" si="31"/>
        <v>0</v>
      </c>
      <c r="C161" s="59"/>
      <c r="D161" s="40"/>
      <c r="E161" s="30"/>
      <c r="F161" s="30"/>
      <c r="G161" s="30"/>
      <c r="H161" s="30"/>
      <c r="I161" s="30"/>
      <c r="J161" s="30"/>
      <c r="K161" s="30"/>
      <c r="L161" s="30"/>
      <c r="M161" s="30"/>
      <c r="N161" s="31"/>
      <c r="O161" s="13">
        <f t="shared" si="27"/>
        <v>0</v>
      </c>
    </row>
    <row r="162" spans="1:15" ht="15.75" customHeight="1" x14ac:dyDescent="0.25">
      <c r="A162" s="45" t="s">
        <v>78</v>
      </c>
      <c r="B162" s="13">
        <f t="shared" si="31"/>
        <v>0</v>
      </c>
      <c r="C162" s="59"/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13">
        <f t="shared" si="27"/>
        <v>0</v>
      </c>
    </row>
    <row r="163" spans="1:15" x14ac:dyDescent="0.25">
      <c r="A163" s="45" t="s">
        <v>79</v>
      </c>
      <c r="B163" s="13">
        <f t="shared" si="31"/>
        <v>0</v>
      </c>
      <c r="C163" s="59"/>
      <c r="D163" s="40"/>
      <c r="E163" s="30"/>
      <c r="F163" s="30"/>
      <c r="G163" s="30"/>
      <c r="H163" s="30"/>
      <c r="I163" s="30"/>
      <c r="J163" s="30"/>
      <c r="K163" s="30"/>
      <c r="L163" s="30"/>
      <c r="M163" s="30"/>
      <c r="N163" s="31"/>
      <c r="O163" s="13">
        <f t="shared" si="27"/>
        <v>0</v>
      </c>
    </row>
    <row r="164" spans="1:15" x14ac:dyDescent="0.25">
      <c r="A164" s="45" t="s">
        <v>80</v>
      </c>
      <c r="B164" s="13">
        <f t="shared" si="31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27"/>
        <v>0</v>
      </c>
    </row>
    <row r="165" spans="1:15" ht="15.75" thickBot="1" x14ac:dyDescent="0.3">
      <c r="A165" s="46" t="s">
        <v>81</v>
      </c>
      <c r="B165" s="16">
        <f t="shared" si="31"/>
        <v>30</v>
      </c>
      <c r="C165" s="59">
        <v>29</v>
      </c>
      <c r="D165" s="40"/>
      <c r="E165" s="30"/>
      <c r="F165" s="30"/>
      <c r="G165" s="30"/>
      <c r="H165" s="30">
        <v>1</v>
      </c>
      <c r="I165" s="32"/>
      <c r="J165" s="32"/>
      <c r="K165" s="32"/>
      <c r="L165" s="32"/>
      <c r="M165" s="32"/>
      <c r="N165" s="33"/>
      <c r="O165" s="16">
        <f t="shared" si="27"/>
        <v>30</v>
      </c>
    </row>
    <row r="166" spans="1:15" ht="15.75" thickBot="1" x14ac:dyDescent="0.3">
      <c r="A166" s="189" t="s">
        <v>82</v>
      </c>
      <c r="B166" s="66">
        <f t="shared" si="31"/>
        <v>5</v>
      </c>
      <c r="C166" s="63">
        <f t="shared" ref="C166:N166" si="32">C167+C168+C169+C170+C171+C172</f>
        <v>5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5</v>
      </c>
    </row>
    <row r="167" spans="1:15" x14ac:dyDescent="0.25">
      <c r="A167" s="38" t="s">
        <v>83</v>
      </c>
      <c r="B167" s="8">
        <f t="shared" si="31"/>
        <v>1</v>
      </c>
      <c r="C167" s="58">
        <v>1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1</v>
      </c>
    </row>
    <row r="168" spans="1:15" x14ac:dyDescent="0.25">
      <c r="A168" s="39" t="s">
        <v>84</v>
      </c>
      <c r="B168" s="13">
        <f t="shared" si="31"/>
        <v>1</v>
      </c>
      <c r="C168" s="59">
        <v>1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1</v>
      </c>
    </row>
    <row r="169" spans="1:15" x14ac:dyDescent="0.25">
      <c r="A169" s="39" t="s">
        <v>85</v>
      </c>
      <c r="B169" s="13">
        <f t="shared" si="31"/>
        <v>2</v>
      </c>
      <c r="C169" s="59">
        <v>2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2</v>
      </c>
    </row>
    <row r="170" spans="1:15" x14ac:dyDescent="0.25">
      <c r="A170" s="39" t="s">
        <v>103</v>
      </c>
      <c r="B170" s="13">
        <f t="shared" si="31"/>
        <v>1</v>
      </c>
      <c r="C170" s="59">
        <v>1</v>
      </c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1</v>
      </c>
    </row>
    <row r="171" spans="1:15" x14ac:dyDescent="0.25">
      <c r="A171" s="39" t="s">
        <v>86</v>
      </c>
      <c r="B171" s="13">
        <f t="shared" si="31"/>
        <v>0</v>
      </c>
      <c r="C171" s="59"/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0</v>
      </c>
    </row>
    <row r="172" spans="1:15" ht="15.75" thickBot="1" x14ac:dyDescent="0.3">
      <c r="A172" s="42" t="s">
        <v>104</v>
      </c>
      <c r="B172" s="16">
        <f>SUM(C172:N172)</f>
        <v>0</v>
      </c>
      <c r="C172" s="6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0</v>
      </c>
    </row>
    <row r="173" spans="1:15" x14ac:dyDescent="0.25">
      <c r="A173" s="47" t="s">
        <v>165</v>
      </c>
      <c r="B173" s="66">
        <f>SUM(C173:N173)</f>
        <v>110</v>
      </c>
      <c r="C173" s="77">
        <v>95</v>
      </c>
      <c r="D173" s="63">
        <v>3</v>
      </c>
      <c r="E173" s="64">
        <v>3</v>
      </c>
      <c r="F173" s="64"/>
      <c r="G173" s="64"/>
      <c r="H173" s="64">
        <v>9</v>
      </c>
      <c r="I173" s="64"/>
      <c r="J173" s="64"/>
      <c r="K173" s="64"/>
      <c r="L173" s="64"/>
      <c r="M173" s="64"/>
      <c r="N173" s="65"/>
      <c r="O173" s="66">
        <f t="shared" si="33"/>
        <v>110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3</v>
      </c>
      <c r="D174" s="72"/>
      <c r="E174" s="73">
        <v>9</v>
      </c>
      <c r="F174" s="73"/>
      <c r="G174" s="73"/>
      <c r="H174" s="73">
        <v>3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60</v>
      </c>
      <c r="C175" s="77">
        <v>56</v>
      </c>
      <c r="D175" s="63"/>
      <c r="E175" s="64"/>
      <c r="F175" s="64"/>
      <c r="G175" s="64"/>
      <c r="H175" s="64"/>
      <c r="I175" s="64"/>
      <c r="J175" s="64"/>
      <c r="K175" s="64">
        <v>4</v>
      </c>
      <c r="L175" s="64"/>
      <c r="M175" s="64"/>
      <c r="N175" s="65"/>
      <c r="O175" s="66">
        <f t="shared" si="33"/>
        <v>60</v>
      </c>
    </row>
    <row r="176" spans="1:15" ht="15.75" thickBot="1" x14ac:dyDescent="0.3">
      <c r="A176" s="49" t="s">
        <v>89</v>
      </c>
      <c r="B176" s="79">
        <f>SUM(C176:N176)</f>
        <v>218</v>
      </c>
      <c r="C176" s="79">
        <v>4</v>
      </c>
      <c r="D176" s="80"/>
      <c r="E176" s="81"/>
      <c r="F176" s="81"/>
      <c r="G176" s="81"/>
      <c r="H176" s="81"/>
      <c r="I176" s="81"/>
      <c r="J176" s="85">
        <v>214</v>
      </c>
      <c r="K176" s="81"/>
      <c r="L176" s="81"/>
      <c r="M176" s="81"/>
      <c r="N176" s="82"/>
      <c r="O176" s="62">
        <f t="shared" si="33"/>
        <v>218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4524</v>
      </c>
      <c r="C4" s="11">
        <f t="shared" ref="C4:N4" si="1">C5+C6</f>
        <v>3982</v>
      </c>
      <c r="D4" s="11">
        <f t="shared" si="1"/>
        <v>71</v>
      </c>
      <c r="E4" s="10">
        <f t="shared" si="1"/>
        <v>64</v>
      </c>
      <c r="F4" s="10">
        <f t="shared" si="1"/>
        <v>0</v>
      </c>
      <c r="G4" s="10">
        <f t="shared" si="1"/>
        <v>0</v>
      </c>
      <c r="H4" s="10">
        <f t="shared" si="1"/>
        <v>97</v>
      </c>
      <c r="I4" s="10">
        <f t="shared" si="1"/>
        <v>0</v>
      </c>
      <c r="J4" s="10">
        <f t="shared" si="1"/>
        <v>267</v>
      </c>
      <c r="K4" s="10">
        <f t="shared" si="1"/>
        <v>5</v>
      </c>
      <c r="L4" s="10">
        <f t="shared" si="1"/>
        <v>13</v>
      </c>
      <c r="M4" s="10">
        <f t="shared" si="1"/>
        <v>17</v>
      </c>
      <c r="N4" s="12">
        <f t="shared" si="1"/>
        <v>8</v>
      </c>
      <c r="O4" s="8">
        <f t="shared" ref="O4:O39" si="2">SUM(C4:N4)</f>
        <v>4524</v>
      </c>
    </row>
    <row r="5" spans="1:15" ht="15" customHeight="1" x14ac:dyDescent="0.25">
      <c r="A5" s="194" t="s">
        <v>2</v>
      </c>
      <c r="B5" s="13">
        <f t="shared" si="0"/>
        <v>3597</v>
      </c>
      <c r="C5" s="15">
        <f t="shared" ref="C5:N5" si="3">C8+C41+C56+C66+C78+C99+C101+C132+C166+C173+C175+C176</f>
        <v>3083</v>
      </c>
      <c r="D5" s="15">
        <f t="shared" si="3"/>
        <v>69</v>
      </c>
      <c r="E5" s="15">
        <f t="shared" si="3"/>
        <v>59</v>
      </c>
      <c r="F5" s="15">
        <f t="shared" si="3"/>
        <v>0</v>
      </c>
      <c r="G5" s="15">
        <f t="shared" si="3"/>
        <v>0</v>
      </c>
      <c r="H5" s="15">
        <f t="shared" si="3"/>
        <v>84</v>
      </c>
      <c r="I5" s="15">
        <f t="shared" si="3"/>
        <v>0</v>
      </c>
      <c r="J5" s="15">
        <f t="shared" si="3"/>
        <v>267</v>
      </c>
      <c r="K5" s="15">
        <f t="shared" si="3"/>
        <v>5</v>
      </c>
      <c r="L5" s="15">
        <f t="shared" si="3"/>
        <v>12</v>
      </c>
      <c r="M5" s="15">
        <f t="shared" si="3"/>
        <v>10</v>
      </c>
      <c r="N5" s="15">
        <f t="shared" si="3"/>
        <v>8</v>
      </c>
      <c r="O5" s="13">
        <f t="shared" si="2"/>
        <v>3597</v>
      </c>
    </row>
    <row r="6" spans="1:15" ht="15.75" customHeight="1" thickBot="1" x14ac:dyDescent="0.3">
      <c r="A6" s="195" t="s">
        <v>3</v>
      </c>
      <c r="B6" s="16">
        <f t="shared" si="0"/>
        <v>927</v>
      </c>
      <c r="C6" s="18">
        <f t="shared" ref="C6:N6" si="4">C9+C57+C67+C79+C102+C133+C174</f>
        <v>899</v>
      </c>
      <c r="D6" s="18">
        <f t="shared" si="4"/>
        <v>2</v>
      </c>
      <c r="E6" s="18">
        <f t="shared" si="4"/>
        <v>5</v>
      </c>
      <c r="F6" s="18">
        <f t="shared" si="4"/>
        <v>0</v>
      </c>
      <c r="G6" s="18">
        <f t="shared" si="4"/>
        <v>0</v>
      </c>
      <c r="H6" s="18">
        <f t="shared" si="4"/>
        <v>13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1</v>
      </c>
      <c r="M6" s="18">
        <f t="shared" si="4"/>
        <v>7</v>
      </c>
      <c r="N6" s="18">
        <f t="shared" si="4"/>
        <v>0</v>
      </c>
      <c r="O6" s="16">
        <f t="shared" si="2"/>
        <v>927</v>
      </c>
    </row>
    <row r="7" spans="1:15" ht="15" customHeight="1" x14ac:dyDescent="0.25">
      <c r="A7" s="190" t="s">
        <v>4</v>
      </c>
      <c r="B7" s="19">
        <f t="shared" si="0"/>
        <v>499</v>
      </c>
      <c r="C7" s="21">
        <f t="shared" ref="C7:N7" si="5">C8+C9</f>
        <v>433</v>
      </c>
      <c r="D7" s="21">
        <f t="shared" si="5"/>
        <v>25</v>
      </c>
      <c r="E7" s="20">
        <f t="shared" si="5"/>
        <v>13</v>
      </c>
      <c r="F7" s="20">
        <f t="shared" si="5"/>
        <v>0</v>
      </c>
      <c r="G7" s="20">
        <f t="shared" si="5"/>
        <v>0</v>
      </c>
      <c r="H7" s="20">
        <f t="shared" si="5"/>
        <v>19</v>
      </c>
      <c r="I7" s="20">
        <f t="shared" si="5"/>
        <v>0</v>
      </c>
      <c r="J7" s="20">
        <f t="shared" si="5"/>
        <v>5</v>
      </c>
      <c r="K7" s="20">
        <f t="shared" si="5"/>
        <v>0</v>
      </c>
      <c r="L7" s="20">
        <f t="shared" si="5"/>
        <v>1</v>
      </c>
      <c r="M7" s="20">
        <f t="shared" si="5"/>
        <v>0</v>
      </c>
      <c r="N7" s="22">
        <f t="shared" si="5"/>
        <v>3</v>
      </c>
      <c r="O7" s="19">
        <f t="shared" si="2"/>
        <v>499</v>
      </c>
    </row>
    <row r="8" spans="1:15" ht="15" customHeight="1" x14ac:dyDescent="0.25">
      <c r="A8" s="191" t="s">
        <v>166</v>
      </c>
      <c r="B8" s="23">
        <f t="shared" si="0"/>
        <v>474</v>
      </c>
      <c r="C8" s="25">
        <f t="shared" ref="C8:N8" si="6">C10+C11+C12+C13+C14+C15+C16+C17+C18+C19+C20+C21+C22+C23+C24+C25+C26+C27+C28+C29+C30</f>
        <v>408</v>
      </c>
      <c r="D8" s="25">
        <f t="shared" si="6"/>
        <v>25</v>
      </c>
      <c r="E8" s="24">
        <f t="shared" si="6"/>
        <v>13</v>
      </c>
      <c r="F8" s="24">
        <f t="shared" si="6"/>
        <v>0</v>
      </c>
      <c r="G8" s="24">
        <f t="shared" si="6"/>
        <v>0</v>
      </c>
      <c r="H8" s="24">
        <f t="shared" si="6"/>
        <v>19</v>
      </c>
      <c r="I8" s="24">
        <f t="shared" si="6"/>
        <v>0</v>
      </c>
      <c r="J8" s="24">
        <f t="shared" si="6"/>
        <v>5</v>
      </c>
      <c r="K8" s="24">
        <f t="shared" si="6"/>
        <v>0</v>
      </c>
      <c r="L8" s="24">
        <f t="shared" si="6"/>
        <v>1</v>
      </c>
      <c r="M8" s="24">
        <f t="shared" si="6"/>
        <v>0</v>
      </c>
      <c r="N8" s="26">
        <f t="shared" si="6"/>
        <v>3</v>
      </c>
      <c r="O8" s="23">
        <f t="shared" si="2"/>
        <v>474</v>
      </c>
    </row>
    <row r="9" spans="1:15" ht="15.75" customHeight="1" thickBot="1" x14ac:dyDescent="0.3">
      <c r="A9" s="192" t="s">
        <v>167</v>
      </c>
      <c r="B9" s="27">
        <f t="shared" si="0"/>
        <v>25</v>
      </c>
      <c r="C9" s="44">
        <f>C31+C32+C33+C34+C35+C36+C37+C38+C39+C40</f>
        <v>25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0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25</v>
      </c>
    </row>
    <row r="10" spans="1:15" x14ac:dyDescent="0.25">
      <c r="A10" s="38" t="s">
        <v>113</v>
      </c>
      <c r="B10" s="8">
        <f t="shared" si="0"/>
        <v>12</v>
      </c>
      <c r="C10" s="58">
        <v>8</v>
      </c>
      <c r="D10" s="35">
        <v>2</v>
      </c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>
        <v>1</v>
      </c>
      <c r="O10" s="8">
        <f t="shared" si="2"/>
        <v>12</v>
      </c>
    </row>
    <row r="11" spans="1:15" x14ac:dyDescent="0.25">
      <c r="A11" s="39" t="s">
        <v>112</v>
      </c>
      <c r="B11" s="13">
        <f t="shared" si="0"/>
        <v>5</v>
      </c>
      <c r="C11" s="59">
        <v>2</v>
      </c>
      <c r="D11" s="40">
        <v>2</v>
      </c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5</v>
      </c>
    </row>
    <row r="12" spans="1:15" x14ac:dyDescent="0.25">
      <c r="A12" s="39" t="s">
        <v>114</v>
      </c>
      <c r="B12" s="13">
        <f t="shared" si="0"/>
        <v>8</v>
      </c>
      <c r="C12" s="96">
        <v>8</v>
      </c>
      <c r="D12" s="207"/>
      <c r="E12" s="57"/>
      <c r="F12" s="57"/>
      <c r="G12" s="57"/>
      <c r="H12" s="57"/>
      <c r="I12" s="30"/>
      <c r="J12" s="30"/>
      <c r="K12" s="30"/>
      <c r="L12" s="30"/>
      <c r="M12" s="30"/>
      <c r="N12" s="31"/>
      <c r="O12" s="13">
        <f t="shared" si="2"/>
        <v>8</v>
      </c>
    </row>
    <row r="13" spans="1:15" x14ac:dyDescent="0.25">
      <c r="A13" s="39" t="s">
        <v>115</v>
      </c>
      <c r="B13" s="13">
        <f t="shared" si="0"/>
        <v>20</v>
      </c>
      <c r="C13" s="59">
        <v>17</v>
      </c>
      <c r="D13" s="40">
        <v>2</v>
      </c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20</v>
      </c>
    </row>
    <row r="14" spans="1:15" x14ac:dyDescent="0.25">
      <c r="A14" s="39" t="s">
        <v>116</v>
      </c>
      <c r="B14" s="13">
        <f t="shared" si="0"/>
        <v>66</v>
      </c>
      <c r="C14" s="59">
        <v>60</v>
      </c>
      <c r="D14" s="40">
        <v>2</v>
      </c>
      <c r="E14" s="30">
        <v>1</v>
      </c>
      <c r="F14" s="30"/>
      <c r="G14" s="30"/>
      <c r="H14" s="30">
        <v>2</v>
      </c>
      <c r="I14" s="30"/>
      <c r="J14" s="30">
        <v>1</v>
      </c>
      <c r="K14" s="30"/>
      <c r="L14" s="30"/>
      <c r="M14" s="30"/>
      <c r="N14" s="31"/>
      <c r="O14" s="13">
        <f t="shared" si="2"/>
        <v>66</v>
      </c>
    </row>
    <row r="15" spans="1:15" x14ac:dyDescent="0.25">
      <c r="A15" s="39" t="s">
        <v>5</v>
      </c>
      <c r="B15" s="13">
        <f t="shared" si="0"/>
        <v>24</v>
      </c>
      <c r="C15" s="59">
        <v>22</v>
      </c>
      <c r="D15" s="40">
        <v>1</v>
      </c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24</v>
      </c>
    </row>
    <row r="16" spans="1:15" x14ac:dyDescent="0.25">
      <c r="A16" s="39" t="s">
        <v>117</v>
      </c>
      <c r="B16" s="13">
        <f t="shared" si="0"/>
        <v>36</v>
      </c>
      <c r="C16" s="59">
        <v>33</v>
      </c>
      <c r="D16" s="40">
        <v>2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36</v>
      </c>
    </row>
    <row r="17" spans="1:15" x14ac:dyDescent="0.25">
      <c r="A17" s="39" t="s">
        <v>118</v>
      </c>
      <c r="B17" s="13">
        <f t="shared" si="0"/>
        <v>32</v>
      </c>
      <c r="C17" s="59">
        <v>25</v>
      </c>
      <c r="D17" s="40">
        <v>3</v>
      </c>
      <c r="E17" s="30">
        <v>2</v>
      </c>
      <c r="F17" s="30"/>
      <c r="G17" s="30"/>
      <c r="H17" s="30">
        <v>1</v>
      </c>
      <c r="I17" s="30"/>
      <c r="J17" s="30">
        <v>1</v>
      </c>
      <c r="K17" s="30"/>
      <c r="L17" s="30"/>
      <c r="M17" s="30"/>
      <c r="N17" s="31"/>
      <c r="O17" s="13">
        <f t="shared" si="2"/>
        <v>32</v>
      </c>
    </row>
    <row r="18" spans="1:15" x14ac:dyDescent="0.25">
      <c r="A18" s="39" t="s">
        <v>119</v>
      </c>
      <c r="B18" s="13">
        <f t="shared" si="0"/>
        <v>50</v>
      </c>
      <c r="C18" s="59">
        <v>43</v>
      </c>
      <c r="D18" s="40">
        <v>2</v>
      </c>
      <c r="E18" s="30">
        <v>3</v>
      </c>
      <c r="F18" s="30"/>
      <c r="G18" s="30"/>
      <c r="H18" s="30">
        <v>1</v>
      </c>
      <c r="I18" s="30"/>
      <c r="J18" s="30"/>
      <c r="K18" s="30"/>
      <c r="L18" s="30">
        <v>1</v>
      </c>
      <c r="M18" s="30"/>
      <c r="N18" s="31"/>
      <c r="O18" s="13">
        <f t="shared" si="2"/>
        <v>50</v>
      </c>
    </row>
    <row r="19" spans="1:15" x14ac:dyDescent="0.25">
      <c r="A19" s="39" t="s">
        <v>120</v>
      </c>
      <c r="B19" s="13">
        <f t="shared" si="0"/>
        <v>44</v>
      </c>
      <c r="C19" s="59">
        <v>36</v>
      </c>
      <c r="D19" s="40">
        <v>2</v>
      </c>
      <c r="E19" s="30">
        <v>3</v>
      </c>
      <c r="F19" s="30"/>
      <c r="G19" s="30"/>
      <c r="H19" s="30">
        <v>2</v>
      </c>
      <c r="I19" s="30"/>
      <c r="J19" s="30"/>
      <c r="K19" s="30"/>
      <c r="L19" s="30"/>
      <c r="M19" s="30"/>
      <c r="N19" s="31">
        <v>1</v>
      </c>
      <c r="O19" s="13">
        <f t="shared" si="2"/>
        <v>44</v>
      </c>
    </row>
    <row r="20" spans="1:15" x14ac:dyDescent="0.25">
      <c r="A20" s="39" t="s">
        <v>6</v>
      </c>
      <c r="B20" s="13">
        <f t="shared" si="0"/>
        <v>32</v>
      </c>
      <c r="C20" s="59">
        <v>30</v>
      </c>
      <c r="D20" s="40">
        <v>1</v>
      </c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32</v>
      </c>
    </row>
    <row r="21" spans="1:15" x14ac:dyDescent="0.25">
      <c r="A21" s="39" t="s">
        <v>121</v>
      </c>
      <c r="B21" s="13">
        <f t="shared" si="0"/>
        <v>33</v>
      </c>
      <c r="C21" s="59">
        <v>30</v>
      </c>
      <c r="D21" s="40">
        <v>2</v>
      </c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33</v>
      </c>
    </row>
    <row r="22" spans="1:15" x14ac:dyDescent="0.25">
      <c r="A22" s="39" t="s">
        <v>122</v>
      </c>
      <c r="B22" s="13">
        <f t="shared" si="0"/>
        <v>33</v>
      </c>
      <c r="C22" s="59">
        <v>30</v>
      </c>
      <c r="D22" s="40">
        <v>2</v>
      </c>
      <c r="E22" s="30"/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33</v>
      </c>
    </row>
    <row r="23" spans="1:15" x14ac:dyDescent="0.25">
      <c r="A23" s="39" t="s">
        <v>7</v>
      </c>
      <c r="B23" s="13">
        <f t="shared" si="0"/>
        <v>17</v>
      </c>
      <c r="C23" s="59">
        <v>13</v>
      </c>
      <c r="D23" s="40"/>
      <c r="E23" s="30">
        <v>3</v>
      </c>
      <c r="F23" s="30"/>
      <c r="G23" s="30"/>
      <c r="H23" s="30"/>
      <c r="I23" s="30"/>
      <c r="J23" s="30"/>
      <c r="K23" s="30"/>
      <c r="L23" s="30"/>
      <c r="M23" s="30"/>
      <c r="N23" s="31">
        <v>1</v>
      </c>
      <c r="O23" s="13">
        <f t="shared" si="2"/>
        <v>17</v>
      </c>
    </row>
    <row r="24" spans="1:15" x14ac:dyDescent="0.25">
      <c r="A24" s="39" t="s">
        <v>8</v>
      </c>
      <c r="B24" s="13">
        <f t="shared" si="0"/>
        <v>2</v>
      </c>
      <c r="C24" s="59">
        <v>2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2</v>
      </c>
    </row>
    <row r="25" spans="1:15" x14ac:dyDescent="0.25">
      <c r="A25" s="39" t="s">
        <v>123</v>
      </c>
      <c r="B25" s="13">
        <f t="shared" si="0"/>
        <v>2</v>
      </c>
      <c r="C25" s="59">
        <v>2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2</v>
      </c>
    </row>
    <row r="26" spans="1:15" x14ac:dyDescent="0.25">
      <c r="A26" s="39" t="s">
        <v>9</v>
      </c>
      <c r="B26" s="13">
        <f t="shared" si="0"/>
        <v>50</v>
      </c>
      <c r="C26" s="59">
        <v>42</v>
      </c>
      <c r="D26" s="40">
        <v>1</v>
      </c>
      <c r="E26" s="30"/>
      <c r="F26" s="30"/>
      <c r="G26" s="30"/>
      <c r="H26" s="30">
        <v>5</v>
      </c>
      <c r="I26" s="30"/>
      <c r="J26" s="30">
        <v>2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4</v>
      </c>
      <c r="C27" s="59">
        <v>4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4</v>
      </c>
    </row>
    <row r="28" spans="1:15" x14ac:dyDescent="0.25">
      <c r="A28" s="39" t="s">
        <v>10</v>
      </c>
      <c r="B28" s="13">
        <f t="shared" si="0"/>
        <v>3</v>
      </c>
      <c r="C28" s="59">
        <v>1</v>
      </c>
      <c r="D28" s="40">
        <v>1</v>
      </c>
      <c r="E28" s="30">
        <v>1</v>
      </c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3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1</v>
      </c>
      <c r="C30" s="59"/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1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2</v>
      </c>
      <c r="C33" s="59">
        <v>2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2</v>
      </c>
    </row>
    <row r="34" spans="1:15" x14ac:dyDescent="0.25">
      <c r="A34" s="39" t="s">
        <v>14</v>
      </c>
      <c r="B34" s="13">
        <f t="shared" si="0"/>
        <v>10</v>
      </c>
      <c r="C34" s="59">
        <v>10</v>
      </c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10</v>
      </c>
    </row>
    <row r="35" spans="1:15" x14ac:dyDescent="0.25">
      <c r="A35" s="39" t="s">
        <v>15</v>
      </c>
      <c r="B35" s="13">
        <f t="shared" si="0"/>
        <v>6</v>
      </c>
      <c r="C35" s="59">
        <v>6</v>
      </c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6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7</v>
      </c>
      <c r="C40" s="60">
        <v>7</v>
      </c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7</v>
      </c>
    </row>
    <row r="41" spans="1:15" ht="15.75" customHeight="1" thickBot="1" x14ac:dyDescent="0.3">
      <c r="A41" s="189" t="s">
        <v>17</v>
      </c>
      <c r="B41" s="62">
        <f t="shared" si="8"/>
        <v>193</v>
      </c>
      <c r="C41" s="63">
        <f t="shared" ref="C41:N41" si="9">C42+C43+C44+C45+C46+C47+C48+C49+C50+C51+C52+C53+C54</f>
        <v>180</v>
      </c>
      <c r="D41" s="63">
        <f t="shared" si="9"/>
        <v>2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9</v>
      </c>
      <c r="I41" s="64">
        <f t="shared" si="9"/>
        <v>0</v>
      </c>
      <c r="J41" s="64">
        <f t="shared" si="9"/>
        <v>1</v>
      </c>
      <c r="K41" s="64">
        <f t="shared" si="9"/>
        <v>0</v>
      </c>
      <c r="L41" s="64">
        <f t="shared" si="9"/>
        <v>0</v>
      </c>
      <c r="M41" s="64">
        <f t="shared" si="9"/>
        <v>1</v>
      </c>
      <c r="N41" s="65">
        <f t="shared" si="9"/>
        <v>0</v>
      </c>
      <c r="O41" s="66">
        <f>SUM(C41:N41)</f>
        <v>193</v>
      </c>
    </row>
    <row r="42" spans="1:15" x14ac:dyDescent="0.25">
      <c r="A42" s="38" t="s">
        <v>124</v>
      </c>
      <c r="B42" s="8">
        <f t="shared" si="8"/>
        <v>21</v>
      </c>
      <c r="C42" s="59">
        <v>20</v>
      </c>
      <c r="D42" s="40"/>
      <c r="E42" s="30"/>
      <c r="F42" s="30"/>
      <c r="G42" s="30"/>
      <c r="H42" s="30">
        <v>1</v>
      </c>
      <c r="I42" s="30"/>
      <c r="J42" s="28"/>
      <c r="K42" s="28"/>
      <c r="L42" s="28"/>
      <c r="M42" s="28"/>
      <c r="N42" s="29"/>
      <c r="O42" s="8">
        <f>SUM(C42:N42)</f>
        <v>21</v>
      </c>
    </row>
    <row r="43" spans="1:15" x14ac:dyDescent="0.25">
      <c r="A43" s="39" t="s">
        <v>125</v>
      </c>
      <c r="B43" s="13">
        <f t="shared" si="8"/>
        <v>27</v>
      </c>
      <c r="C43" s="59">
        <v>25</v>
      </c>
      <c r="D43" s="40">
        <v>1</v>
      </c>
      <c r="E43" s="30"/>
      <c r="F43" s="30"/>
      <c r="G43" s="30"/>
      <c r="H43" s="30">
        <v>1</v>
      </c>
      <c r="I43" s="30"/>
      <c r="J43" s="30"/>
      <c r="K43" s="30"/>
      <c r="L43" s="30"/>
      <c r="M43" s="30"/>
      <c r="N43" s="31"/>
      <c r="O43" s="13">
        <f t="shared" ref="O43:O58" si="10">SUM(C43:N43)</f>
        <v>27</v>
      </c>
    </row>
    <row r="44" spans="1:15" x14ac:dyDescent="0.25">
      <c r="A44" s="39" t="s">
        <v>130</v>
      </c>
      <c r="B44" s="13">
        <f t="shared" si="8"/>
        <v>24</v>
      </c>
      <c r="C44" s="59">
        <v>23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24</v>
      </c>
    </row>
    <row r="45" spans="1:15" x14ac:dyDescent="0.25">
      <c r="A45" s="39" t="s">
        <v>18</v>
      </c>
      <c r="B45" s="13">
        <f t="shared" si="8"/>
        <v>40</v>
      </c>
      <c r="C45" s="59">
        <v>39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40</v>
      </c>
    </row>
    <row r="46" spans="1:15" x14ac:dyDescent="0.25">
      <c r="A46" s="39" t="s">
        <v>131</v>
      </c>
      <c r="B46" s="13">
        <f t="shared" si="8"/>
        <v>6</v>
      </c>
      <c r="C46" s="59">
        <v>5</v>
      </c>
      <c r="D46" s="40"/>
      <c r="E46" s="30"/>
      <c r="F46" s="30"/>
      <c r="G46" s="30"/>
      <c r="H46" s="30"/>
      <c r="I46" s="30"/>
      <c r="J46" s="30">
        <v>1</v>
      </c>
      <c r="K46" s="30"/>
      <c r="L46" s="30"/>
      <c r="M46" s="30"/>
      <c r="N46" s="31"/>
      <c r="O46" s="13">
        <f t="shared" si="10"/>
        <v>6</v>
      </c>
    </row>
    <row r="47" spans="1:15" x14ac:dyDescent="0.25">
      <c r="A47" s="39" t="s">
        <v>126</v>
      </c>
      <c r="B47" s="13">
        <f t="shared" si="8"/>
        <v>1</v>
      </c>
      <c r="C47" s="59">
        <v>1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1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3</v>
      </c>
      <c r="C49" s="59">
        <v>3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3</v>
      </c>
    </row>
    <row r="50" spans="1:15" x14ac:dyDescent="0.25">
      <c r="A50" s="39" t="s">
        <v>133</v>
      </c>
      <c r="B50" s="13">
        <f t="shared" si="8"/>
        <v>3</v>
      </c>
      <c r="C50" s="59">
        <v>3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3">
        <f t="shared" si="10"/>
        <v>3</v>
      </c>
    </row>
    <row r="51" spans="1:15" x14ac:dyDescent="0.25">
      <c r="A51" s="39" t="s">
        <v>134</v>
      </c>
      <c r="B51" s="13">
        <f t="shared" si="8"/>
        <v>3</v>
      </c>
      <c r="C51" s="59">
        <v>2</v>
      </c>
      <c r="D51" s="40"/>
      <c r="E51" s="30"/>
      <c r="F51" s="30"/>
      <c r="G51" s="30"/>
      <c r="H51" s="30"/>
      <c r="I51" s="30"/>
      <c r="J51" s="30"/>
      <c r="K51" s="30"/>
      <c r="L51" s="30"/>
      <c r="M51" s="30">
        <v>1</v>
      </c>
      <c r="N51" s="31"/>
      <c r="O51" s="13">
        <f t="shared" si="10"/>
        <v>3</v>
      </c>
    </row>
    <row r="52" spans="1:15" x14ac:dyDescent="0.25">
      <c r="A52" s="39" t="s">
        <v>128</v>
      </c>
      <c r="B52" s="13">
        <f t="shared" si="8"/>
        <v>7</v>
      </c>
      <c r="C52" s="59">
        <v>5</v>
      </c>
      <c r="D52" s="40">
        <v>1</v>
      </c>
      <c r="E52" s="30"/>
      <c r="F52" s="30"/>
      <c r="G52" s="30"/>
      <c r="H52" s="30">
        <v>1</v>
      </c>
      <c r="I52" s="30"/>
      <c r="J52" s="30"/>
      <c r="K52" s="30"/>
      <c r="L52" s="30"/>
      <c r="M52" s="30"/>
      <c r="N52" s="31"/>
      <c r="O52" s="13">
        <f t="shared" si="10"/>
        <v>7</v>
      </c>
    </row>
    <row r="53" spans="1:15" x14ac:dyDescent="0.25">
      <c r="A53" s="39" t="s">
        <v>135</v>
      </c>
      <c r="B53" s="13">
        <f t="shared" si="8"/>
        <v>20</v>
      </c>
      <c r="C53" s="59">
        <v>19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20</v>
      </c>
    </row>
    <row r="54" spans="1:15" ht="15.75" thickBot="1" x14ac:dyDescent="0.3">
      <c r="A54" s="42" t="s">
        <v>129</v>
      </c>
      <c r="B54" s="16">
        <f t="shared" si="8"/>
        <v>37</v>
      </c>
      <c r="C54" s="60">
        <v>34</v>
      </c>
      <c r="D54" s="43"/>
      <c r="E54" s="32"/>
      <c r="F54" s="32"/>
      <c r="G54" s="32"/>
      <c r="H54" s="32">
        <v>3</v>
      </c>
      <c r="I54" s="32"/>
      <c r="J54" s="32"/>
      <c r="K54" s="32"/>
      <c r="L54" s="32"/>
      <c r="M54" s="32"/>
      <c r="N54" s="33"/>
      <c r="O54" s="16">
        <f t="shared" si="10"/>
        <v>37</v>
      </c>
    </row>
    <row r="55" spans="1:15" ht="15.75" customHeight="1" x14ac:dyDescent="0.25">
      <c r="A55" s="190" t="s">
        <v>374</v>
      </c>
      <c r="B55" s="66">
        <f t="shared" si="8"/>
        <v>140</v>
      </c>
      <c r="C55" s="63">
        <f t="shared" ref="C55:N55" si="11">C56+C57</f>
        <v>121</v>
      </c>
      <c r="D55" s="63">
        <f t="shared" si="11"/>
        <v>11</v>
      </c>
      <c r="E55" s="64">
        <f t="shared" si="11"/>
        <v>3</v>
      </c>
      <c r="F55" s="64">
        <f t="shared" si="11"/>
        <v>0</v>
      </c>
      <c r="G55" s="64">
        <f t="shared" si="11"/>
        <v>0</v>
      </c>
      <c r="H55" s="64">
        <f t="shared" si="11"/>
        <v>4</v>
      </c>
      <c r="I55" s="64">
        <f t="shared" si="11"/>
        <v>0</v>
      </c>
      <c r="J55" s="64">
        <f t="shared" si="11"/>
        <v>1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140</v>
      </c>
    </row>
    <row r="56" spans="1:15" x14ac:dyDescent="0.25">
      <c r="A56" s="191" t="s">
        <v>166</v>
      </c>
      <c r="B56" s="67">
        <f t="shared" si="8"/>
        <v>140</v>
      </c>
      <c r="C56" s="68">
        <f>C58+C59+C60+C61+C62</f>
        <v>121</v>
      </c>
      <c r="D56" s="68">
        <f t="shared" ref="D56:N56" si="12">D58+D59+D60+D61+D62</f>
        <v>11</v>
      </c>
      <c r="E56" s="68">
        <f t="shared" si="12"/>
        <v>3</v>
      </c>
      <c r="F56" s="68">
        <f t="shared" si="12"/>
        <v>0</v>
      </c>
      <c r="G56" s="68">
        <f t="shared" si="12"/>
        <v>0</v>
      </c>
      <c r="H56" s="68">
        <f t="shared" si="12"/>
        <v>4</v>
      </c>
      <c r="I56" s="68">
        <f t="shared" si="12"/>
        <v>0</v>
      </c>
      <c r="J56" s="68">
        <f t="shared" si="12"/>
        <v>1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140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76</v>
      </c>
      <c r="C58" s="58">
        <v>73</v>
      </c>
      <c r="D58" s="35">
        <v>2</v>
      </c>
      <c r="E58" s="28"/>
      <c r="F58" s="28"/>
      <c r="G58" s="28"/>
      <c r="H58" s="28">
        <v>1</v>
      </c>
      <c r="I58" s="28"/>
      <c r="J58" s="28"/>
      <c r="K58" s="28"/>
      <c r="L58" s="28"/>
      <c r="M58" s="28"/>
      <c r="N58" s="29"/>
      <c r="O58" s="8">
        <f t="shared" si="10"/>
        <v>76</v>
      </c>
    </row>
    <row r="59" spans="1:15" x14ac:dyDescent="0.25">
      <c r="A59" s="39" t="s">
        <v>136</v>
      </c>
      <c r="B59" s="13">
        <f t="shared" si="8"/>
        <v>25</v>
      </c>
      <c r="C59" s="59">
        <v>19</v>
      </c>
      <c r="D59" s="40">
        <v>4</v>
      </c>
      <c r="E59" s="30"/>
      <c r="F59" s="30"/>
      <c r="G59" s="30"/>
      <c r="H59" s="30">
        <v>1</v>
      </c>
      <c r="I59" s="30"/>
      <c r="J59" s="30">
        <v>1</v>
      </c>
      <c r="K59" s="30"/>
      <c r="L59" s="30"/>
      <c r="M59" s="30"/>
      <c r="N59" s="31"/>
      <c r="O59" s="13">
        <f>SUM(C59:N59)</f>
        <v>25</v>
      </c>
    </row>
    <row r="60" spans="1:15" x14ac:dyDescent="0.25">
      <c r="A60" s="39" t="s">
        <v>137</v>
      </c>
      <c r="B60" s="13">
        <f t="shared" si="8"/>
        <v>20</v>
      </c>
      <c r="C60" s="59">
        <v>13</v>
      </c>
      <c r="D60" s="40">
        <v>3</v>
      </c>
      <c r="E60" s="30">
        <v>3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>SUM(C60:N60)</f>
        <v>20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19</v>
      </c>
      <c r="C62" s="59">
        <v>16</v>
      </c>
      <c r="D62" s="40">
        <v>2</v>
      </c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>SUM(C62:N62)</f>
        <v>19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224</v>
      </c>
      <c r="C65" s="77">
        <f t="shared" ref="C65:N65" si="15">C66+C67</f>
        <v>200</v>
      </c>
      <c r="D65" s="63">
        <f t="shared" si="15"/>
        <v>7</v>
      </c>
      <c r="E65" s="64">
        <f t="shared" si="15"/>
        <v>8</v>
      </c>
      <c r="F65" s="64">
        <f t="shared" si="15"/>
        <v>0</v>
      </c>
      <c r="G65" s="64">
        <f t="shared" si="15"/>
        <v>0</v>
      </c>
      <c r="H65" s="64">
        <f t="shared" si="15"/>
        <v>3</v>
      </c>
      <c r="I65" s="64">
        <f t="shared" si="15"/>
        <v>0</v>
      </c>
      <c r="J65" s="64">
        <f t="shared" si="15"/>
        <v>2</v>
      </c>
      <c r="K65" s="64">
        <f t="shared" si="15"/>
        <v>0</v>
      </c>
      <c r="L65" s="64">
        <f t="shared" si="15"/>
        <v>0</v>
      </c>
      <c r="M65" s="64">
        <f t="shared" si="15"/>
        <v>2</v>
      </c>
      <c r="N65" s="65">
        <f t="shared" si="15"/>
        <v>2</v>
      </c>
      <c r="O65" s="86">
        <f t="shared" si="14"/>
        <v>224</v>
      </c>
    </row>
    <row r="66" spans="1:15" x14ac:dyDescent="0.25">
      <c r="A66" s="191" t="s">
        <v>166</v>
      </c>
      <c r="B66" s="67">
        <f t="shared" si="8"/>
        <v>147</v>
      </c>
      <c r="C66" s="89">
        <f>C68+C69+C70</f>
        <v>123</v>
      </c>
      <c r="D66" s="68">
        <f t="shared" ref="D66:N66" si="16">D68+D69+D70</f>
        <v>7</v>
      </c>
      <c r="E66" s="69">
        <f t="shared" si="16"/>
        <v>8</v>
      </c>
      <c r="F66" s="69">
        <f t="shared" si="16"/>
        <v>0</v>
      </c>
      <c r="G66" s="69">
        <f t="shared" si="16"/>
        <v>0</v>
      </c>
      <c r="H66" s="69">
        <f t="shared" si="16"/>
        <v>3</v>
      </c>
      <c r="I66" s="69">
        <f t="shared" si="16"/>
        <v>0</v>
      </c>
      <c r="J66" s="69">
        <f t="shared" si="16"/>
        <v>2</v>
      </c>
      <c r="K66" s="69">
        <f t="shared" si="16"/>
        <v>0</v>
      </c>
      <c r="L66" s="69">
        <f t="shared" si="16"/>
        <v>0</v>
      </c>
      <c r="M66" s="69">
        <f t="shared" si="16"/>
        <v>2</v>
      </c>
      <c r="N66" s="70">
        <f t="shared" si="16"/>
        <v>2</v>
      </c>
      <c r="O66" s="87">
        <f t="shared" si="14"/>
        <v>147</v>
      </c>
    </row>
    <row r="67" spans="1:15" ht="15.75" thickBot="1" x14ac:dyDescent="0.3">
      <c r="A67" s="192" t="s">
        <v>167</v>
      </c>
      <c r="B67" s="71">
        <f t="shared" si="8"/>
        <v>77</v>
      </c>
      <c r="C67" s="78">
        <f>C71+C72+C73+C74+C75+C76</f>
        <v>77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0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77</v>
      </c>
    </row>
    <row r="68" spans="1:15" x14ac:dyDescent="0.25">
      <c r="A68" s="38" t="s">
        <v>139</v>
      </c>
      <c r="B68" s="8">
        <f t="shared" si="8"/>
        <v>69</v>
      </c>
      <c r="C68" s="58">
        <v>60</v>
      </c>
      <c r="D68" s="35">
        <v>3</v>
      </c>
      <c r="E68" s="28">
        <v>3</v>
      </c>
      <c r="F68" s="28"/>
      <c r="G68" s="28"/>
      <c r="H68" s="28">
        <v>1</v>
      </c>
      <c r="I68" s="28"/>
      <c r="J68" s="28">
        <v>1</v>
      </c>
      <c r="K68" s="28"/>
      <c r="L68" s="28"/>
      <c r="M68" s="28"/>
      <c r="N68" s="29">
        <v>1</v>
      </c>
      <c r="O68" s="8">
        <f t="shared" si="14"/>
        <v>69</v>
      </c>
    </row>
    <row r="69" spans="1:15" x14ac:dyDescent="0.25">
      <c r="A69" s="39" t="s">
        <v>140</v>
      </c>
      <c r="B69" s="13">
        <f t="shared" si="8"/>
        <v>68</v>
      </c>
      <c r="C69" s="59">
        <v>60</v>
      </c>
      <c r="D69" s="40">
        <v>3</v>
      </c>
      <c r="E69" s="30">
        <v>3</v>
      </c>
      <c r="F69" s="30"/>
      <c r="G69" s="30"/>
      <c r="H69" s="30">
        <v>1</v>
      </c>
      <c r="I69" s="30"/>
      <c r="J69" s="30">
        <v>1</v>
      </c>
      <c r="K69" s="30"/>
      <c r="L69" s="30"/>
      <c r="M69" s="30"/>
      <c r="N69" s="31"/>
      <c r="O69" s="13">
        <f t="shared" ref="O69:O76" si="18">SUM(C69:N69)</f>
        <v>68</v>
      </c>
    </row>
    <row r="70" spans="1:15" ht="13.5" customHeight="1" x14ac:dyDescent="0.25">
      <c r="A70" s="39" t="s">
        <v>141</v>
      </c>
      <c r="B70" s="13">
        <f t="shared" si="8"/>
        <v>10</v>
      </c>
      <c r="C70" s="59">
        <v>3</v>
      </c>
      <c r="D70" s="40">
        <v>1</v>
      </c>
      <c r="E70" s="30">
        <v>2</v>
      </c>
      <c r="F70" s="30"/>
      <c r="G70" s="30"/>
      <c r="H70" s="30">
        <v>1</v>
      </c>
      <c r="I70" s="30"/>
      <c r="J70" s="30"/>
      <c r="K70" s="30"/>
      <c r="L70" s="30"/>
      <c r="M70" s="30">
        <v>2</v>
      </c>
      <c r="N70" s="31">
        <v>1</v>
      </c>
      <c r="O70" s="13">
        <f t="shared" si="18"/>
        <v>10</v>
      </c>
    </row>
    <row r="71" spans="1:15" x14ac:dyDescent="0.25">
      <c r="A71" s="39" t="s">
        <v>21</v>
      </c>
      <c r="B71" s="13">
        <f t="shared" si="8"/>
        <v>19</v>
      </c>
      <c r="C71" s="59">
        <v>19</v>
      </c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19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25</v>
      </c>
      <c r="D75" s="40"/>
      <c r="E75" s="30"/>
      <c r="F75" s="30"/>
      <c r="G75" s="30"/>
      <c r="H75" s="30"/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33</v>
      </c>
      <c r="C76" s="60">
        <v>33</v>
      </c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33</v>
      </c>
    </row>
    <row r="77" spans="1:15" x14ac:dyDescent="0.25">
      <c r="A77" s="190" t="s">
        <v>24</v>
      </c>
      <c r="B77" s="66">
        <f t="shared" si="8"/>
        <v>380</v>
      </c>
      <c r="C77" s="63">
        <f t="shared" ref="C77:N77" si="19">C78+C79</f>
        <v>346</v>
      </c>
      <c r="D77" s="63">
        <f t="shared" si="19"/>
        <v>9</v>
      </c>
      <c r="E77" s="64">
        <f t="shared" si="19"/>
        <v>10</v>
      </c>
      <c r="F77" s="64">
        <f t="shared" si="19"/>
        <v>0</v>
      </c>
      <c r="G77" s="64">
        <f t="shared" si="19"/>
        <v>0</v>
      </c>
      <c r="H77" s="64">
        <f t="shared" si="19"/>
        <v>14</v>
      </c>
      <c r="I77" s="64">
        <f t="shared" si="19"/>
        <v>0</v>
      </c>
      <c r="J77" s="64">
        <f t="shared" si="19"/>
        <v>0</v>
      </c>
      <c r="K77" s="64">
        <f t="shared" si="19"/>
        <v>0</v>
      </c>
      <c r="L77" s="64">
        <f t="shared" si="19"/>
        <v>1</v>
      </c>
      <c r="M77" s="64">
        <f t="shared" si="19"/>
        <v>0</v>
      </c>
      <c r="N77" s="75">
        <f t="shared" si="19"/>
        <v>0</v>
      </c>
      <c r="O77" s="66">
        <f>SUM(C77:N77)</f>
        <v>380</v>
      </c>
    </row>
    <row r="78" spans="1:15" x14ac:dyDescent="0.25">
      <c r="A78" s="191" t="s">
        <v>166</v>
      </c>
      <c r="B78" s="67">
        <f t="shared" si="8"/>
        <v>330</v>
      </c>
      <c r="C78" s="68">
        <f>C80+C81+C82+C83+C84+C85+C86+C87+C88+C89+C90+C91+C92+C93+C94</f>
        <v>299</v>
      </c>
      <c r="D78" s="68">
        <f t="shared" ref="D78:N78" si="20">D80+D81+D82+D83+D84+D85+D86+D87+D88+D89+D90+D91+D92+D93+D94</f>
        <v>9</v>
      </c>
      <c r="E78" s="68">
        <f t="shared" si="20"/>
        <v>10</v>
      </c>
      <c r="F78" s="68">
        <f t="shared" si="20"/>
        <v>0</v>
      </c>
      <c r="G78" s="68">
        <f t="shared" si="20"/>
        <v>0</v>
      </c>
      <c r="H78" s="68">
        <f t="shared" si="20"/>
        <v>11</v>
      </c>
      <c r="I78" s="68">
        <f t="shared" si="20"/>
        <v>0</v>
      </c>
      <c r="J78" s="68">
        <f t="shared" si="20"/>
        <v>0</v>
      </c>
      <c r="K78" s="68">
        <f t="shared" si="20"/>
        <v>0</v>
      </c>
      <c r="L78" s="68">
        <f t="shared" si="20"/>
        <v>1</v>
      </c>
      <c r="M78" s="68">
        <f t="shared" si="20"/>
        <v>0</v>
      </c>
      <c r="N78" s="76">
        <f t="shared" si="20"/>
        <v>0</v>
      </c>
      <c r="O78" s="67">
        <f>SUM(C78:N78)</f>
        <v>330</v>
      </c>
    </row>
    <row r="79" spans="1:15" ht="15.75" thickBot="1" x14ac:dyDescent="0.3">
      <c r="A79" s="192" t="s">
        <v>167</v>
      </c>
      <c r="B79" s="71">
        <f t="shared" si="8"/>
        <v>50</v>
      </c>
      <c r="C79" s="72">
        <f>C95+C96+C97+C98</f>
        <v>47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3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50</v>
      </c>
    </row>
    <row r="80" spans="1:15" x14ac:dyDescent="0.25">
      <c r="A80" s="38" t="s">
        <v>142</v>
      </c>
      <c r="B80" s="8">
        <f t="shared" si="8"/>
        <v>33</v>
      </c>
      <c r="C80" s="58">
        <v>32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33</v>
      </c>
    </row>
    <row r="81" spans="1:15" x14ac:dyDescent="0.25">
      <c r="A81" s="39" t="s">
        <v>143</v>
      </c>
      <c r="B81" s="13">
        <f t="shared" si="8"/>
        <v>56</v>
      </c>
      <c r="C81" s="59">
        <v>50</v>
      </c>
      <c r="D81" s="30">
        <v>2</v>
      </c>
      <c r="E81" s="30">
        <v>3</v>
      </c>
      <c r="F81" s="30"/>
      <c r="G81" s="30"/>
      <c r="H81" s="30">
        <v>1</v>
      </c>
      <c r="I81" s="30"/>
      <c r="J81" s="30"/>
      <c r="K81" s="30"/>
      <c r="L81" s="30"/>
      <c r="M81" s="30"/>
      <c r="N81" s="31"/>
      <c r="O81" s="13">
        <f t="shared" ref="O81:O112" si="22">SUM(C81:N81)</f>
        <v>56</v>
      </c>
    </row>
    <row r="82" spans="1:15" x14ac:dyDescent="0.25">
      <c r="A82" s="39" t="s">
        <v>144</v>
      </c>
      <c r="B82" s="13">
        <f t="shared" si="8"/>
        <v>27</v>
      </c>
      <c r="C82" s="59">
        <v>25</v>
      </c>
      <c r="D82" s="30">
        <v>1</v>
      </c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2"/>
        <v>27</v>
      </c>
    </row>
    <row r="83" spans="1:15" x14ac:dyDescent="0.25">
      <c r="A83" s="39" t="s">
        <v>145</v>
      </c>
      <c r="B83" s="13">
        <f t="shared" si="8"/>
        <v>21</v>
      </c>
      <c r="C83" s="59">
        <v>20</v>
      </c>
      <c r="D83" s="57">
        <v>1</v>
      </c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2"/>
        <v>21</v>
      </c>
    </row>
    <row r="84" spans="1:15" x14ac:dyDescent="0.25">
      <c r="A84" s="39" t="s">
        <v>146</v>
      </c>
      <c r="B84" s="13">
        <f t="shared" si="8"/>
        <v>15</v>
      </c>
      <c r="C84" s="59">
        <v>14</v>
      </c>
      <c r="D84" s="40"/>
      <c r="E84" s="30"/>
      <c r="F84" s="30"/>
      <c r="G84" s="30"/>
      <c r="H84" s="30">
        <v>1</v>
      </c>
      <c r="I84" s="30"/>
      <c r="J84" s="30"/>
      <c r="K84" s="30"/>
      <c r="L84" s="30"/>
      <c r="M84" s="30"/>
      <c r="N84" s="31"/>
      <c r="O84" s="13">
        <f t="shared" si="22"/>
        <v>15</v>
      </c>
    </row>
    <row r="85" spans="1:15" x14ac:dyDescent="0.25">
      <c r="A85" s="39" t="s">
        <v>147</v>
      </c>
      <c r="B85" s="13">
        <f t="shared" si="8"/>
        <v>12</v>
      </c>
      <c r="C85" s="59">
        <v>8</v>
      </c>
      <c r="D85" s="40">
        <v>1</v>
      </c>
      <c r="E85" s="30">
        <v>2</v>
      </c>
      <c r="F85" s="30"/>
      <c r="G85" s="30"/>
      <c r="H85" s="30">
        <v>1</v>
      </c>
      <c r="I85" s="30"/>
      <c r="J85" s="30"/>
      <c r="K85" s="30"/>
      <c r="L85" s="30"/>
      <c r="M85" s="30"/>
      <c r="N85" s="31"/>
      <c r="O85" s="13">
        <f t="shared" si="22"/>
        <v>12</v>
      </c>
    </row>
    <row r="86" spans="1:15" x14ac:dyDescent="0.25">
      <c r="A86" s="39" t="s">
        <v>148</v>
      </c>
      <c r="B86" s="13">
        <f t="shared" si="8"/>
        <v>23</v>
      </c>
      <c r="C86" s="59">
        <v>22</v>
      </c>
      <c r="D86" s="40"/>
      <c r="E86" s="30"/>
      <c r="F86" s="30"/>
      <c r="G86" s="30"/>
      <c r="H86" s="30">
        <v>1</v>
      </c>
      <c r="I86" s="30"/>
      <c r="J86" s="30"/>
      <c r="K86" s="30"/>
      <c r="L86" s="30"/>
      <c r="M86" s="30"/>
      <c r="N86" s="31"/>
      <c r="O86" s="13">
        <f t="shared" si="22"/>
        <v>23</v>
      </c>
    </row>
    <row r="87" spans="1:15" x14ac:dyDescent="0.25">
      <c r="A87" s="39" t="s">
        <v>149</v>
      </c>
      <c r="B87" s="13">
        <f t="shared" si="8"/>
        <v>28</v>
      </c>
      <c r="C87" s="59">
        <v>27</v>
      </c>
      <c r="D87" s="40"/>
      <c r="E87" s="30"/>
      <c r="F87" s="30"/>
      <c r="G87" s="30"/>
      <c r="H87" s="30">
        <v>1</v>
      </c>
      <c r="I87" s="30"/>
      <c r="J87" s="30"/>
      <c r="K87" s="30"/>
      <c r="L87" s="30"/>
      <c r="M87" s="30"/>
      <c r="N87" s="31"/>
      <c r="O87" s="13">
        <f t="shared" si="22"/>
        <v>28</v>
      </c>
    </row>
    <row r="88" spans="1:15" x14ac:dyDescent="0.25">
      <c r="A88" s="39" t="s">
        <v>150</v>
      </c>
      <c r="B88" s="13">
        <f t="shared" si="8"/>
        <v>22</v>
      </c>
      <c r="C88" s="59">
        <v>19</v>
      </c>
      <c r="D88" s="40"/>
      <c r="E88" s="30">
        <v>2</v>
      </c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2"/>
        <v>22</v>
      </c>
    </row>
    <row r="89" spans="1:15" x14ac:dyDescent="0.25">
      <c r="A89" s="39" t="s">
        <v>151</v>
      </c>
      <c r="B89" s="13">
        <f t="shared" si="8"/>
        <v>1</v>
      </c>
      <c r="C89" s="59">
        <v>1</v>
      </c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1</v>
      </c>
    </row>
    <row r="90" spans="1:15" x14ac:dyDescent="0.25">
      <c r="A90" s="39" t="s">
        <v>152</v>
      </c>
      <c r="B90" s="13">
        <f t="shared" si="8"/>
        <v>34</v>
      </c>
      <c r="C90" s="59">
        <v>30</v>
      </c>
      <c r="D90" s="40">
        <v>1</v>
      </c>
      <c r="E90" s="30">
        <v>1</v>
      </c>
      <c r="F90" s="30"/>
      <c r="G90" s="30"/>
      <c r="H90" s="30">
        <v>1</v>
      </c>
      <c r="I90" s="30"/>
      <c r="J90" s="30"/>
      <c r="K90" s="30"/>
      <c r="L90" s="30">
        <v>1</v>
      </c>
      <c r="M90" s="30"/>
      <c r="N90" s="31"/>
      <c r="O90" s="13">
        <f t="shared" si="22"/>
        <v>34</v>
      </c>
    </row>
    <row r="91" spans="1:15" x14ac:dyDescent="0.25">
      <c r="A91" s="39" t="s">
        <v>153</v>
      </c>
      <c r="B91" s="13">
        <f t="shared" si="8"/>
        <v>2</v>
      </c>
      <c r="C91" s="208">
        <v>1</v>
      </c>
      <c r="D91" s="40">
        <v>1</v>
      </c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2</v>
      </c>
    </row>
    <row r="92" spans="1:15" x14ac:dyDescent="0.25">
      <c r="A92" s="39" t="s">
        <v>154</v>
      </c>
      <c r="B92" s="13">
        <f t="shared" si="8"/>
        <v>2</v>
      </c>
      <c r="C92" s="208">
        <v>1</v>
      </c>
      <c r="D92" s="40">
        <v>1</v>
      </c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2</v>
      </c>
    </row>
    <row r="93" spans="1:15" x14ac:dyDescent="0.25">
      <c r="A93" s="39" t="s">
        <v>155</v>
      </c>
      <c r="B93" s="13">
        <f t="shared" si="8"/>
        <v>39</v>
      </c>
      <c r="C93" s="59">
        <v>35</v>
      </c>
      <c r="D93" s="40">
        <v>1</v>
      </c>
      <c r="E93" s="30">
        <v>2</v>
      </c>
      <c r="F93" s="30"/>
      <c r="G93" s="30"/>
      <c r="H93" s="30">
        <v>1</v>
      </c>
      <c r="I93" s="30"/>
      <c r="J93" s="30"/>
      <c r="K93" s="30"/>
      <c r="L93" s="30"/>
      <c r="M93" s="30"/>
      <c r="N93" s="31"/>
      <c r="O93" s="13">
        <f t="shared" si="22"/>
        <v>39</v>
      </c>
    </row>
    <row r="94" spans="1:15" x14ac:dyDescent="0.25">
      <c r="A94" s="39" t="s">
        <v>156</v>
      </c>
      <c r="B94" s="13">
        <f t="shared" si="8"/>
        <v>15</v>
      </c>
      <c r="C94" s="59">
        <v>14</v>
      </c>
      <c r="D94" s="40"/>
      <c r="E94" s="30"/>
      <c r="F94" s="30"/>
      <c r="G94" s="30"/>
      <c r="H94" s="30">
        <v>1</v>
      </c>
      <c r="I94" s="30"/>
      <c r="J94" s="30"/>
      <c r="K94" s="30"/>
      <c r="L94" s="30"/>
      <c r="M94" s="30"/>
      <c r="N94" s="31"/>
      <c r="O94" s="13">
        <f t="shared" si="22"/>
        <v>15</v>
      </c>
    </row>
    <row r="95" spans="1:15" x14ac:dyDescent="0.25">
      <c r="A95" s="39" t="s">
        <v>111</v>
      </c>
      <c r="B95" s="13">
        <f t="shared" si="8"/>
        <v>25</v>
      </c>
      <c r="C95" s="59">
        <v>24</v>
      </c>
      <c r="D95" s="40"/>
      <c r="E95" s="30"/>
      <c r="F95" s="30"/>
      <c r="G95" s="30"/>
      <c r="H95" s="30">
        <v>1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10</v>
      </c>
      <c r="C96" s="59">
        <v>9</v>
      </c>
      <c r="D96" s="40"/>
      <c r="E96" s="30"/>
      <c r="F96" s="30"/>
      <c r="G96" s="30"/>
      <c r="H96" s="30">
        <v>1</v>
      </c>
      <c r="I96" s="30"/>
      <c r="J96" s="30"/>
      <c r="K96" s="30"/>
      <c r="L96" s="30"/>
      <c r="M96" s="30"/>
      <c r="N96" s="31"/>
      <c r="O96" s="13">
        <f t="shared" si="22"/>
        <v>10</v>
      </c>
    </row>
    <row r="97" spans="1:15" ht="15" customHeight="1" x14ac:dyDescent="0.25">
      <c r="A97" s="53" t="s">
        <v>170</v>
      </c>
      <c r="B97" s="13">
        <f t="shared" si="8"/>
        <v>15</v>
      </c>
      <c r="C97" s="61">
        <v>14</v>
      </c>
      <c r="D97" s="54"/>
      <c r="E97" s="55"/>
      <c r="F97" s="55"/>
      <c r="G97" s="55"/>
      <c r="H97" s="55">
        <v>1</v>
      </c>
      <c r="I97" s="55"/>
      <c r="J97" s="55"/>
      <c r="K97" s="55"/>
      <c r="L97" s="55"/>
      <c r="M97" s="55"/>
      <c r="N97" s="56"/>
      <c r="O97" s="13">
        <f t="shared" si="22"/>
        <v>15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1700</v>
      </c>
      <c r="C100" s="63">
        <f t="shared" ref="C100:N100" si="23">C101+C102</f>
        <v>1627</v>
      </c>
      <c r="D100" s="63">
        <f t="shared" si="23"/>
        <v>6</v>
      </c>
      <c r="E100" s="64">
        <f t="shared" si="23"/>
        <v>16</v>
      </c>
      <c r="F100" s="64">
        <f t="shared" si="23"/>
        <v>0</v>
      </c>
      <c r="G100" s="64">
        <f t="shared" si="23"/>
        <v>0</v>
      </c>
      <c r="H100" s="64">
        <f t="shared" si="23"/>
        <v>23</v>
      </c>
      <c r="I100" s="64">
        <f t="shared" si="23"/>
        <v>0</v>
      </c>
      <c r="J100" s="64">
        <f t="shared" si="23"/>
        <v>0</v>
      </c>
      <c r="K100" s="64">
        <f t="shared" si="23"/>
        <v>0</v>
      </c>
      <c r="L100" s="64">
        <f t="shared" si="23"/>
        <v>11</v>
      </c>
      <c r="M100" s="64">
        <f t="shared" si="23"/>
        <v>14</v>
      </c>
      <c r="N100" s="65">
        <f t="shared" si="23"/>
        <v>3</v>
      </c>
      <c r="O100" s="66">
        <f t="shared" si="22"/>
        <v>1700</v>
      </c>
    </row>
    <row r="101" spans="1:15" x14ac:dyDescent="0.25">
      <c r="A101" s="191" t="s">
        <v>168</v>
      </c>
      <c r="B101" s="67">
        <f t="shared" si="8"/>
        <v>1015</v>
      </c>
      <c r="C101" s="68">
        <f t="shared" ref="C101:N101" si="24">C103+C104+C105+C106+C107+C108+C109+C110+C111+C112+C113</f>
        <v>961</v>
      </c>
      <c r="D101" s="68">
        <f t="shared" si="24"/>
        <v>4</v>
      </c>
      <c r="E101" s="69">
        <f t="shared" si="24"/>
        <v>16</v>
      </c>
      <c r="F101" s="69">
        <f t="shared" si="24"/>
        <v>0</v>
      </c>
      <c r="G101" s="69">
        <f t="shared" si="24"/>
        <v>0</v>
      </c>
      <c r="H101" s="69">
        <f t="shared" si="24"/>
        <v>14</v>
      </c>
      <c r="I101" s="69">
        <f t="shared" si="24"/>
        <v>0</v>
      </c>
      <c r="J101" s="69">
        <f t="shared" si="24"/>
        <v>0</v>
      </c>
      <c r="K101" s="69">
        <f t="shared" si="24"/>
        <v>0</v>
      </c>
      <c r="L101" s="69">
        <f t="shared" si="24"/>
        <v>10</v>
      </c>
      <c r="M101" s="69">
        <f t="shared" si="24"/>
        <v>7</v>
      </c>
      <c r="N101" s="70">
        <f t="shared" si="24"/>
        <v>3</v>
      </c>
      <c r="O101" s="67">
        <f t="shared" si="22"/>
        <v>1015</v>
      </c>
    </row>
    <row r="102" spans="1:15" ht="15.75" thickBot="1" x14ac:dyDescent="0.3">
      <c r="A102" s="192" t="s">
        <v>167</v>
      </c>
      <c r="B102" s="71">
        <f t="shared" si="8"/>
        <v>685</v>
      </c>
      <c r="C102" s="72">
        <f t="shared" ref="C102:N102" si="25">C114+C115+C116+C117+C118+C119+C120+C121+C122+C123+C124+C125+C126+C127+C128+C129+C130</f>
        <v>666</v>
      </c>
      <c r="D102" s="72">
        <f t="shared" si="25"/>
        <v>2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9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1</v>
      </c>
      <c r="M102" s="72">
        <f t="shared" si="25"/>
        <v>7</v>
      </c>
      <c r="N102" s="72">
        <f t="shared" si="25"/>
        <v>0</v>
      </c>
      <c r="O102" s="71">
        <f t="shared" si="22"/>
        <v>685</v>
      </c>
    </row>
    <row r="103" spans="1:15" x14ac:dyDescent="0.25">
      <c r="A103" s="38" t="s">
        <v>30</v>
      </c>
      <c r="B103" s="8">
        <f t="shared" si="8"/>
        <v>500</v>
      </c>
      <c r="C103" s="58">
        <v>466</v>
      </c>
      <c r="D103" s="35">
        <v>2</v>
      </c>
      <c r="E103" s="28">
        <v>6</v>
      </c>
      <c r="F103" s="28"/>
      <c r="G103" s="28"/>
      <c r="H103" s="28">
        <v>6</v>
      </c>
      <c r="I103" s="28"/>
      <c r="J103" s="28"/>
      <c r="K103" s="28"/>
      <c r="L103" s="28">
        <v>10</v>
      </c>
      <c r="M103" s="28">
        <v>7</v>
      </c>
      <c r="N103" s="29">
        <v>3</v>
      </c>
      <c r="O103" s="8">
        <f t="shared" si="22"/>
        <v>500</v>
      </c>
    </row>
    <row r="104" spans="1:15" x14ac:dyDescent="0.25">
      <c r="A104" s="39" t="s">
        <v>31</v>
      </c>
      <c r="B104" s="13">
        <f t="shared" si="8"/>
        <v>20</v>
      </c>
      <c r="C104" s="59">
        <v>14</v>
      </c>
      <c r="D104" s="40">
        <v>2</v>
      </c>
      <c r="E104" s="30">
        <v>2</v>
      </c>
      <c r="F104" s="30"/>
      <c r="G104" s="30"/>
      <c r="H104" s="30">
        <v>2</v>
      </c>
      <c r="I104" s="30"/>
      <c r="J104" s="30"/>
      <c r="K104" s="30"/>
      <c r="L104" s="30"/>
      <c r="M104" s="30"/>
      <c r="N104" s="31"/>
      <c r="O104" s="13">
        <f t="shared" si="22"/>
        <v>20</v>
      </c>
    </row>
    <row r="105" spans="1:15" x14ac:dyDescent="0.25">
      <c r="A105" s="39" t="s">
        <v>157</v>
      </c>
      <c r="B105" s="13">
        <f t="shared" si="8"/>
        <v>400</v>
      </c>
      <c r="C105" s="59">
        <v>393</v>
      </c>
      <c r="D105" s="40"/>
      <c r="E105" s="30">
        <v>5</v>
      </c>
      <c r="F105" s="30"/>
      <c r="G105" s="30"/>
      <c r="H105" s="30">
        <v>2</v>
      </c>
      <c r="I105" s="30"/>
      <c r="J105" s="30"/>
      <c r="K105" s="30"/>
      <c r="L105" s="30"/>
      <c r="M105" s="30"/>
      <c r="N105" s="31"/>
      <c r="O105" s="13">
        <f t="shared" si="22"/>
        <v>400</v>
      </c>
    </row>
    <row r="106" spans="1:15" x14ac:dyDescent="0.25">
      <c r="A106" s="39" t="s">
        <v>158</v>
      </c>
      <c r="B106" s="13">
        <f t="shared" si="8"/>
        <v>20</v>
      </c>
      <c r="C106" s="59">
        <v>19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/>
      <c r="N106" s="31"/>
      <c r="O106" s="13">
        <f t="shared" si="22"/>
        <v>20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25</v>
      </c>
      <c r="C109" s="59">
        <v>21</v>
      </c>
      <c r="D109" s="40"/>
      <c r="E109" s="30">
        <v>3</v>
      </c>
      <c r="F109" s="30"/>
      <c r="G109" s="30"/>
      <c r="H109" s="30">
        <v>1</v>
      </c>
      <c r="I109" s="30"/>
      <c r="J109" s="30"/>
      <c r="K109" s="30"/>
      <c r="L109" s="30"/>
      <c r="M109" s="30"/>
      <c r="N109" s="31"/>
      <c r="O109" s="13">
        <f t="shared" si="22"/>
        <v>25</v>
      </c>
    </row>
    <row r="110" spans="1:15" x14ac:dyDescent="0.25">
      <c r="A110" s="39" t="s">
        <v>161</v>
      </c>
      <c r="B110" s="13">
        <f t="shared" si="26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2"/>
        <v>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50</v>
      </c>
      <c r="C112" s="59">
        <v>48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2"/>
        <v>50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500</v>
      </c>
      <c r="C114" s="59">
        <v>497</v>
      </c>
      <c r="D114" s="40"/>
      <c r="E114" s="30"/>
      <c r="F114" s="30"/>
      <c r="G114" s="30"/>
      <c r="H114" s="30">
        <v>2</v>
      </c>
      <c r="I114" s="30"/>
      <c r="J114" s="30"/>
      <c r="K114" s="30"/>
      <c r="L114" s="30"/>
      <c r="M114" s="30">
        <v>1</v>
      </c>
      <c r="N114" s="31"/>
      <c r="O114" s="13">
        <f t="shared" si="27"/>
        <v>500</v>
      </c>
    </row>
    <row r="115" spans="1:15" x14ac:dyDescent="0.25">
      <c r="A115" s="39" t="s">
        <v>34</v>
      </c>
      <c r="B115" s="13">
        <f t="shared" si="26"/>
        <v>15</v>
      </c>
      <c r="C115" s="59">
        <v>12</v>
      </c>
      <c r="D115" s="40"/>
      <c r="E115" s="30"/>
      <c r="F115" s="30"/>
      <c r="G115" s="30"/>
      <c r="H115" s="30">
        <v>1</v>
      </c>
      <c r="I115" s="30"/>
      <c r="J115" s="30"/>
      <c r="K115" s="30"/>
      <c r="L115" s="30"/>
      <c r="M115" s="30">
        <v>2</v>
      </c>
      <c r="N115" s="31"/>
      <c r="O115" s="13">
        <f t="shared" si="27"/>
        <v>15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25</v>
      </c>
      <c r="C117" s="59">
        <v>24</v>
      </c>
      <c r="D117" s="40"/>
      <c r="E117" s="30"/>
      <c r="F117" s="30"/>
      <c r="G117" s="30"/>
      <c r="H117" s="30">
        <v>1</v>
      </c>
      <c r="I117" s="30"/>
      <c r="J117" s="30"/>
      <c r="K117" s="30"/>
      <c r="L117" s="30"/>
      <c r="M117" s="30"/>
      <c r="N117" s="31"/>
      <c r="O117" s="13">
        <f t="shared" si="27"/>
        <v>25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0</v>
      </c>
      <c r="C119" s="59"/>
      <c r="D119" s="40"/>
      <c r="E119" s="30"/>
      <c r="F119" s="30"/>
      <c r="G119" s="30"/>
      <c r="H119" s="30"/>
      <c r="I119" s="30"/>
      <c r="J119" s="30"/>
      <c r="K119" s="30"/>
      <c r="L119" s="30"/>
      <c r="M119" s="30"/>
      <c r="N119" s="31"/>
      <c r="O119" s="13">
        <f t="shared" si="27"/>
        <v>0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20</v>
      </c>
      <c r="C121" s="59">
        <v>15</v>
      </c>
      <c r="D121" s="40"/>
      <c r="E121" s="30"/>
      <c r="F121" s="30"/>
      <c r="G121" s="30"/>
      <c r="H121" s="30">
        <v>1</v>
      </c>
      <c r="I121" s="30"/>
      <c r="J121" s="30"/>
      <c r="K121" s="30"/>
      <c r="L121" s="30">
        <v>1</v>
      </c>
      <c r="M121" s="30">
        <v>3</v>
      </c>
      <c r="N121" s="31"/>
      <c r="O121" s="13">
        <f t="shared" si="27"/>
        <v>20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30</v>
      </c>
      <c r="C124" s="59">
        <v>29</v>
      </c>
      <c r="D124" s="40"/>
      <c r="E124" s="30"/>
      <c r="F124" s="30"/>
      <c r="G124" s="30"/>
      <c r="H124" s="30">
        <v>1</v>
      </c>
      <c r="I124" s="30"/>
      <c r="J124" s="30"/>
      <c r="K124" s="30"/>
      <c r="L124" s="30"/>
      <c r="M124" s="30"/>
      <c r="N124" s="31"/>
      <c r="O124" s="13">
        <f t="shared" si="27"/>
        <v>30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30</v>
      </c>
      <c r="C127" s="59">
        <v>29</v>
      </c>
      <c r="D127" s="40"/>
      <c r="E127" s="30"/>
      <c r="F127" s="30"/>
      <c r="G127" s="30"/>
      <c r="H127" s="30">
        <v>1</v>
      </c>
      <c r="I127" s="30"/>
      <c r="J127" s="30"/>
      <c r="K127" s="30"/>
      <c r="L127" s="30"/>
      <c r="M127" s="30"/>
      <c r="N127" s="31"/>
      <c r="O127" s="13">
        <f t="shared" si="27"/>
        <v>30</v>
      </c>
    </row>
    <row r="128" spans="1:15" ht="15" customHeight="1" x14ac:dyDescent="0.25">
      <c r="A128" s="39" t="s">
        <v>47</v>
      </c>
      <c r="B128" s="13">
        <f t="shared" si="26"/>
        <v>15</v>
      </c>
      <c r="C128" s="59">
        <v>13</v>
      </c>
      <c r="D128" s="40"/>
      <c r="E128" s="30"/>
      <c r="F128" s="30"/>
      <c r="G128" s="30"/>
      <c r="H128" s="30">
        <v>1</v>
      </c>
      <c r="I128" s="30"/>
      <c r="J128" s="30"/>
      <c r="K128" s="30"/>
      <c r="L128" s="30"/>
      <c r="M128" s="30">
        <v>1</v>
      </c>
      <c r="N128" s="31"/>
      <c r="O128" s="13">
        <f t="shared" si="27"/>
        <v>15</v>
      </c>
    </row>
    <row r="129" spans="1:15" ht="15.75" customHeight="1" x14ac:dyDescent="0.25">
      <c r="A129" s="39" t="s">
        <v>48</v>
      </c>
      <c r="B129" s="13">
        <f t="shared" si="26"/>
        <v>50</v>
      </c>
      <c r="C129" s="59">
        <v>47</v>
      </c>
      <c r="D129" s="40">
        <v>2</v>
      </c>
      <c r="E129" s="30"/>
      <c r="F129" s="30"/>
      <c r="G129" s="30"/>
      <c r="H129" s="30">
        <v>1</v>
      </c>
      <c r="I129" s="30"/>
      <c r="J129" s="30"/>
      <c r="K129" s="30"/>
      <c r="L129" s="30"/>
      <c r="M129" s="30"/>
      <c r="N129" s="31"/>
      <c r="O129" s="13">
        <f t="shared" si="27"/>
        <v>50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994</v>
      </c>
      <c r="C131" s="63">
        <f t="shared" ref="C131:N131" si="28">C132+C133</f>
        <v>970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22</v>
      </c>
      <c r="I131" s="64">
        <f t="shared" si="28"/>
        <v>0</v>
      </c>
      <c r="J131" s="64">
        <f t="shared" si="28"/>
        <v>2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994</v>
      </c>
    </row>
    <row r="132" spans="1:15" x14ac:dyDescent="0.25">
      <c r="A132" s="191" t="s">
        <v>166</v>
      </c>
      <c r="B132" s="67">
        <f t="shared" si="26"/>
        <v>919</v>
      </c>
      <c r="C132" s="68">
        <f t="shared" ref="C132:N132" si="29">C134+C135+C136+C137+C138+C139+C140+C141+C142+C143+C144+C145+C146+C147+C148+C149+C150+C151+C152+C153+C154+C155+C156</f>
        <v>895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22</v>
      </c>
      <c r="I132" s="69">
        <f t="shared" si="29"/>
        <v>0</v>
      </c>
      <c r="J132" s="69">
        <f t="shared" si="29"/>
        <v>2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919</v>
      </c>
    </row>
    <row r="133" spans="1:15" ht="15.75" thickBot="1" x14ac:dyDescent="0.3">
      <c r="A133" s="192" t="s">
        <v>169</v>
      </c>
      <c r="B133" s="71">
        <f t="shared" si="26"/>
        <v>75</v>
      </c>
      <c r="C133" s="72">
        <f t="shared" ref="C133:N133" si="30">C157+C158+C159+C160+C161+C162+C163+C164+C165</f>
        <v>75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0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75</v>
      </c>
    </row>
    <row r="134" spans="1:15" x14ac:dyDescent="0.25">
      <c r="A134" s="38" t="s">
        <v>51</v>
      </c>
      <c r="B134" s="8">
        <f t="shared" si="26"/>
        <v>40</v>
      </c>
      <c r="C134" s="58">
        <v>39</v>
      </c>
      <c r="D134" s="35"/>
      <c r="E134" s="28"/>
      <c r="F134" s="28"/>
      <c r="G134" s="28"/>
      <c r="H134" s="28">
        <v>1</v>
      </c>
      <c r="I134" s="28"/>
      <c r="J134" s="28"/>
      <c r="K134" s="28"/>
      <c r="L134" s="28"/>
      <c r="M134" s="28"/>
      <c r="N134" s="29"/>
      <c r="O134" s="8">
        <f t="shared" si="27"/>
        <v>40</v>
      </c>
    </row>
    <row r="135" spans="1:15" x14ac:dyDescent="0.25">
      <c r="A135" s="39" t="s">
        <v>52</v>
      </c>
      <c r="B135" s="13">
        <f t="shared" si="26"/>
        <v>45</v>
      </c>
      <c r="C135" s="59">
        <v>44</v>
      </c>
      <c r="D135" s="40"/>
      <c r="E135" s="30"/>
      <c r="F135" s="30"/>
      <c r="G135" s="30"/>
      <c r="H135" s="30">
        <v>1</v>
      </c>
      <c r="I135" s="30"/>
      <c r="J135" s="30"/>
      <c r="K135" s="30"/>
      <c r="L135" s="30"/>
      <c r="M135" s="30"/>
      <c r="N135" s="31"/>
      <c r="O135" s="13">
        <f t="shared" si="27"/>
        <v>45</v>
      </c>
    </row>
    <row r="136" spans="1:15" x14ac:dyDescent="0.25">
      <c r="A136" s="39" t="s">
        <v>53</v>
      </c>
      <c r="B136" s="13">
        <f t="shared" si="26"/>
        <v>30</v>
      </c>
      <c r="C136" s="59">
        <v>29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30</v>
      </c>
    </row>
    <row r="137" spans="1:15" x14ac:dyDescent="0.25">
      <c r="A137" s="39" t="s">
        <v>54</v>
      </c>
      <c r="B137" s="13">
        <f t="shared" si="26"/>
        <v>70</v>
      </c>
      <c r="C137" s="59">
        <v>69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70</v>
      </c>
    </row>
    <row r="138" spans="1:15" x14ac:dyDescent="0.25">
      <c r="A138" s="39" t="s">
        <v>55</v>
      </c>
      <c r="B138" s="13">
        <f t="shared" si="26"/>
        <v>70</v>
      </c>
      <c r="C138" s="59">
        <v>69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70</v>
      </c>
    </row>
    <row r="139" spans="1:15" x14ac:dyDescent="0.25">
      <c r="A139" s="39" t="s">
        <v>56</v>
      </c>
      <c r="B139" s="13">
        <f t="shared" si="26"/>
        <v>70</v>
      </c>
      <c r="C139" s="59">
        <v>69</v>
      </c>
      <c r="D139" s="40"/>
      <c r="E139" s="30"/>
      <c r="F139" s="30"/>
      <c r="G139" s="30"/>
      <c r="H139" s="30">
        <v>1</v>
      </c>
      <c r="I139" s="30"/>
      <c r="J139" s="30"/>
      <c r="K139" s="30"/>
      <c r="L139" s="30"/>
      <c r="M139" s="30"/>
      <c r="N139" s="31"/>
      <c r="O139" s="13">
        <f t="shared" si="27"/>
        <v>70</v>
      </c>
    </row>
    <row r="140" spans="1:15" x14ac:dyDescent="0.25">
      <c r="A140" s="39" t="s">
        <v>57</v>
      </c>
      <c r="B140" s="13">
        <f t="shared" ref="B140:B171" si="31">SUM(C140:N140)</f>
        <v>68</v>
      </c>
      <c r="C140" s="59">
        <v>67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68</v>
      </c>
    </row>
    <row r="141" spans="1:15" x14ac:dyDescent="0.25">
      <c r="A141" s="39" t="s">
        <v>58</v>
      </c>
      <c r="B141" s="13">
        <f t="shared" si="31"/>
        <v>15</v>
      </c>
      <c r="C141" s="59">
        <v>14</v>
      </c>
      <c r="D141" s="40"/>
      <c r="E141" s="30"/>
      <c r="F141" s="30"/>
      <c r="G141" s="30"/>
      <c r="H141" s="30">
        <v>1</v>
      </c>
      <c r="I141" s="30"/>
      <c r="J141" s="30"/>
      <c r="K141" s="30"/>
      <c r="L141" s="30"/>
      <c r="M141" s="30"/>
      <c r="N141" s="31"/>
      <c r="O141" s="13">
        <f t="shared" si="27"/>
        <v>15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15</v>
      </c>
      <c r="C143" s="59">
        <v>14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15</v>
      </c>
    </row>
    <row r="144" spans="1:15" x14ac:dyDescent="0.25">
      <c r="A144" s="39" t="s">
        <v>61</v>
      </c>
      <c r="B144" s="13">
        <f t="shared" si="31"/>
        <v>26</v>
      </c>
      <c r="C144" s="59">
        <v>25</v>
      </c>
      <c r="D144" s="40"/>
      <c r="E144" s="30"/>
      <c r="F144" s="30"/>
      <c r="G144" s="30"/>
      <c r="H144" s="30">
        <v>1</v>
      </c>
      <c r="I144" s="30"/>
      <c r="J144" s="30"/>
      <c r="K144" s="30"/>
      <c r="L144" s="30"/>
      <c r="M144" s="30"/>
      <c r="N144" s="31"/>
      <c r="O144" s="13">
        <f t="shared" si="27"/>
        <v>26</v>
      </c>
    </row>
    <row r="145" spans="1:15" x14ac:dyDescent="0.25">
      <c r="A145" s="39" t="s">
        <v>62</v>
      </c>
      <c r="B145" s="13">
        <f t="shared" si="31"/>
        <v>25</v>
      </c>
      <c r="C145" s="59">
        <v>24</v>
      </c>
      <c r="D145" s="40"/>
      <c r="E145" s="30"/>
      <c r="F145" s="30"/>
      <c r="G145" s="30"/>
      <c r="H145" s="30">
        <v>1</v>
      </c>
      <c r="I145" s="30"/>
      <c r="J145" s="30"/>
      <c r="K145" s="30"/>
      <c r="L145" s="30"/>
      <c r="M145" s="30"/>
      <c r="N145" s="31"/>
      <c r="O145" s="13">
        <f t="shared" si="27"/>
        <v>25</v>
      </c>
    </row>
    <row r="146" spans="1:15" x14ac:dyDescent="0.25">
      <c r="A146" s="39" t="s">
        <v>63</v>
      </c>
      <c r="B146" s="13">
        <f t="shared" si="31"/>
        <v>25</v>
      </c>
      <c r="C146" s="59">
        <v>24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25</v>
      </c>
    </row>
    <row r="147" spans="1:15" x14ac:dyDescent="0.25">
      <c r="A147" s="39" t="s">
        <v>64</v>
      </c>
      <c r="B147" s="13">
        <f t="shared" si="31"/>
        <v>75</v>
      </c>
      <c r="C147" s="205">
        <v>74</v>
      </c>
      <c r="D147" s="40"/>
      <c r="E147" s="30"/>
      <c r="F147" s="30"/>
      <c r="G147" s="30"/>
      <c r="H147" s="30">
        <v>1</v>
      </c>
      <c r="I147" s="30"/>
      <c r="J147" s="30"/>
      <c r="K147" s="30"/>
      <c r="L147" s="30"/>
      <c r="M147" s="30"/>
      <c r="N147" s="31"/>
      <c r="O147" s="13">
        <f t="shared" si="27"/>
        <v>75</v>
      </c>
    </row>
    <row r="148" spans="1:15" x14ac:dyDescent="0.25">
      <c r="A148" s="39" t="s">
        <v>65</v>
      </c>
      <c r="B148" s="13">
        <f t="shared" si="31"/>
        <v>30</v>
      </c>
      <c r="C148" s="59">
        <v>29</v>
      </c>
      <c r="D148" s="40"/>
      <c r="E148" s="30"/>
      <c r="F148" s="30"/>
      <c r="G148" s="30"/>
      <c r="H148" s="30">
        <v>1</v>
      </c>
      <c r="I148" s="30"/>
      <c r="J148" s="30"/>
      <c r="K148" s="30"/>
      <c r="L148" s="30"/>
      <c r="M148" s="30"/>
      <c r="N148" s="31"/>
      <c r="O148" s="13">
        <f t="shared" si="27"/>
        <v>30</v>
      </c>
    </row>
    <row r="149" spans="1:15" x14ac:dyDescent="0.25">
      <c r="A149" s="39" t="s">
        <v>66</v>
      </c>
      <c r="B149" s="13">
        <f t="shared" si="31"/>
        <v>15</v>
      </c>
      <c r="C149" s="59">
        <v>13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15</v>
      </c>
    </row>
    <row r="150" spans="1:15" x14ac:dyDescent="0.25">
      <c r="A150" s="39" t="s">
        <v>67</v>
      </c>
      <c r="B150" s="13">
        <f t="shared" si="31"/>
        <v>15</v>
      </c>
      <c r="C150" s="59">
        <v>14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15</v>
      </c>
    </row>
    <row r="151" spans="1:15" x14ac:dyDescent="0.25">
      <c r="A151" s="39" t="s">
        <v>171</v>
      </c>
      <c r="B151" s="13">
        <f t="shared" si="31"/>
        <v>70</v>
      </c>
      <c r="C151" s="59">
        <v>69</v>
      </c>
      <c r="D151" s="40"/>
      <c r="E151" s="30"/>
      <c r="F151" s="30"/>
      <c r="G151" s="30"/>
      <c r="H151" s="30">
        <v>1</v>
      </c>
      <c r="I151" s="30"/>
      <c r="J151" s="30"/>
      <c r="K151" s="30"/>
      <c r="L151" s="30"/>
      <c r="M151" s="30"/>
      <c r="N151" s="31"/>
      <c r="O151" s="13">
        <f t="shared" si="27"/>
        <v>70</v>
      </c>
    </row>
    <row r="152" spans="1:15" x14ac:dyDescent="0.25">
      <c r="A152" s="39" t="s">
        <v>68</v>
      </c>
      <c r="B152" s="13">
        <f t="shared" si="31"/>
        <v>70</v>
      </c>
      <c r="C152" s="59">
        <v>69</v>
      </c>
      <c r="D152" s="40"/>
      <c r="E152" s="30"/>
      <c r="F152" s="30"/>
      <c r="G152" s="30"/>
      <c r="H152" s="30">
        <v>1</v>
      </c>
      <c r="I152" s="30"/>
      <c r="J152" s="30"/>
      <c r="K152" s="30"/>
      <c r="L152" s="30"/>
      <c r="M152" s="30"/>
      <c r="N152" s="31"/>
      <c r="O152" s="13">
        <f t="shared" si="27"/>
        <v>70</v>
      </c>
    </row>
    <row r="153" spans="1:15" x14ac:dyDescent="0.25">
      <c r="A153" s="39" t="s">
        <v>69</v>
      </c>
      <c r="B153" s="13">
        <f t="shared" si="31"/>
        <v>60</v>
      </c>
      <c r="C153" s="59">
        <v>59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7"/>
        <v>60</v>
      </c>
    </row>
    <row r="154" spans="1:15" x14ac:dyDescent="0.25">
      <c r="A154" s="39" t="s">
        <v>70</v>
      </c>
      <c r="B154" s="13">
        <f t="shared" si="31"/>
        <v>40</v>
      </c>
      <c r="C154" s="59">
        <v>38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40</v>
      </c>
    </row>
    <row r="155" spans="1:15" x14ac:dyDescent="0.25">
      <c r="A155" s="39" t="s">
        <v>71</v>
      </c>
      <c r="B155" s="13">
        <f t="shared" si="31"/>
        <v>20</v>
      </c>
      <c r="C155" s="59">
        <v>19</v>
      </c>
      <c r="D155" s="40"/>
      <c r="E155" s="30"/>
      <c r="F155" s="30"/>
      <c r="G155" s="30"/>
      <c r="H155" s="30">
        <v>1</v>
      </c>
      <c r="I155" s="30"/>
      <c r="J155" s="30"/>
      <c r="K155" s="30"/>
      <c r="L155" s="30"/>
      <c r="M155" s="30"/>
      <c r="N155" s="31"/>
      <c r="O155" s="13">
        <f t="shared" si="27"/>
        <v>20</v>
      </c>
    </row>
    <row r="156" spans="1:15" x14ac:dyDescent="0.25">
      <c r="A156" s="39" t="s">
        <v>72</v>
      </c>
      <c r="B156" s="13">
        <f t="shared" si="31"/>
        <v>25</v>
      </c>
      <c r="C156" s="59">
        <v>24</v>
      </c>
      <c r="D156" s="40"/>
      <c r="E156" s="30"/>
      <c r="F156" s="30"/>
      <c r="G156" s="30"/>
      <c r="H156" s="30">
        <v>1</v>
      </c>
      <c r="I156" s="30"/>
      <c r="J156" s="30"/>
      <c r="K156" s="30"/>
      <c r="L156" s="30"/>
      <c r="M156" s="30"/>
      <c r="N156" s="31"/>
      <c r="O156" s="13">
        <f t="shared" si="27"/>
        <v>25</v>
      </c>
    </row>
    <row r="157" spans="1:15" x14ac:dyDescent="0.25">
      <c r="A157" s="39" t="s">
        <v>73</v>
      </c>
      <c r="B157" s="13">
        <f t="shared" si="31"/>
        <v>15</v>
      </c>
      <c r="C157" s="59">
        <v>15</v>
      </c>
      <c r="D157" s="40"/>
      <c r="E157" s="30"/>
      <c r="F157" s="30"/>
      <c r="G157" s="30"/>
      <c r="H157" s="30"/>
      <c r="I157" s="30"/>
      <c r="J157" s="30"/>
      <c r="K157" s="30"/>
      <c r="L157" s="30"/>
      <c r="M157" s="30"/>
      <c r="N157" s="31"/>
      <c r="O157" s="13">
        <f t="shared" si="27"/>
        <v>15</v>
      </c>
    </row>
    <row r="158" spans="1:15" x14ac:dyDescent="0.25">
      <c r="A158" s="39" t="s">
        <v>74</v>
      </c>
      <c r="B158" s="13">
        <f t="shared" si="31"/>
        <v>15</v>
      </c>
      <c r="C158" s="59">
        <v>15</v>
      </c>
      <c r="D158" s="40"/>
      <c r="E158" s="30"/>
      <c r="F158" s="30"/>
      <c r="G158" s="30"/>
      <c r="H158" s="30"/>
      <c r="I158" s="30"/>
      <c r="J158" s="30"/>
      <c r="K158" s="30"/>
      <c r="L158" s="30"/>
      <c r="M158" s="30"/>
      <c r="N158" s="31"/>
      <c r="O158" s="13">
        <f t="shared" si="27"/>
        <v>15</v>
      </c>
    </row>
    <row r="159" spans="1:15" x14ac:dyDescent="0.25">
      <c r="A159" s="39" t="s">
        <v>75</v>
      </c>
      <c r="B159" s="13">
        <f t="shared" si="31"/>
        <v>15</v>
      </c>
      <c r="C159" s="59">
        <v>15</v>
      </c>
      <c r="D159" s="40"/>
      <c r="E159" s="30"/>
      <c r="F159" s="30"/>
      <c r="G159" s="30"/>
      <c r="H159" s="30"/>
      <c r="I159" s="30"/>
      <c r="J159" s="30"/>
      <c r="K159" s="30"/>
      <c r="L159" s="30"/>
      <c r="M159" s="30"/>
      <c r="N159" s="31"/>
      <c r="O159" s="13">
        <f t="shared" si="27"/>
        <v>15</v>
      </c>
    </row>
    <row r="160" spans="1:15" x14ac:dyDescent="0.25">
      <c r="A160" s="39" t="s">
        <v>76</v>
      </c>
      <c r="B160" s="13">
        <f t="shared" si="31"/>
        <v>15</v>
      </c>
      <c r="C160" s="59">
        <v>15</v>
      </c>
      <c r="D160" s="40"/>
      <c r="E160" s="30"/>
      <c r="F160" s="30"/>
      <c r="G160" s="30"/>
      <c r="H160" s="30"/>
      <c r="I160" s="30"/>
      <c r="J160" s="30"/>
      <c r="K160" s="30"/>
      <c r="L160" s="30"/>
      <c r="M160" s="30"/>
      <c r="N160" s="31"/>
      <c r="O160" s="13">
        <f t="shared" si="27"/>
        <v>15</v>
      </c>
    </row>
    <row r="161" spans="1:15" x14ac:dyDescent="0.25">
      <c r="A161" s="39" t="s">
        <v>77</v>
      </c>
      <c r="B161" s="13">
        <f t="shared" si="31"/>
        <v>15</v>
      </c>
      <c r="C161" s="59">
        <v>15</v>
      </c>
      <c r="D161" s="40"/>
      <c r="E161" s="30"/>
      <c r="F161" s="30"/>
      <c r="G161" s="30"/>
      <c r="H161" s="30"/>
      <c r="I161" s="30"/>
      <c r="J161" s="30"/>
      <c r="K161" s="30"/>
      <c r="L161" s="30"/>
      <c r="M161" s="30"/>
      <c r="N161" s="31"/>
      <c r="O161" s="13">
        <f t="shared" si="27"/>
        <v>15</v>
      </c>
    </row>
    <row r="162" spans="1:15" ht="15.75" customHeight="1" x14ac:dyDescent="0.25">
      <c r="A162" s="45" t="s">
        <v>78</v>
      </c>
      <c r="B162" s="13">
        <f t="shared" si="31"/>
        <v>0</v>
      </c>
      <c r="C162" s="59"/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13">
        <f t="shared" si="27"/>
        <v>0</v>
      </c>
    </row>
    <row r="163" spans="1:15" x14ac:dyDescent="0.25">
      <c r="A163" s="45" t="s">
        <v>79</v>
      </c>
      <c r="B163" s="13">
        <f t="shared" si="31"/>
        <v>0</v>
      </c>
      <c r="C163" s="59"/>
      <c r="D163" s="40"/>
      <c r="E163" s="30"/>
      <c r="F163" s="30"/>
      <c r="G163" s="30"/>
      <c r="H163" s="30"/>
      <c r="I163" s="30"/>
      <c r="J163" s="30"/>
      <c r="K163" s="30"/>
      <c r="L163" s="30"/>
      <c r="M163" s="30"/>
      <c r="N163" s="31"/>
      <c r="O163" s="13">
        <f t="shared" si="27"/>
        <v>0</v>
      </c>
    </row>
    <row r="164" spans="1:15" x14ac:dyDescent="0.25">
      <c r="A164" s="45" t="s">
        <v>80</v>
      </c>
      <c r="B164" s="13">
        <f t="shared" si="31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27"/>
        <v>0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31</v>
      </c>
      <c r="C166" s="63">
        <f t="shared" ref="C166:N166" si="32">C167+C168+C169+C170+C171+C172</f>
        <v>28</v>
      </c>
      <c r="D166" s="63">
        <f t="shared" si="32"/>
        <v>3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31</v>
      </c>
    </row>
    <row r="167" spans="1:15" x14ac:dyDescent="0.25">
      <c r="A167" s="38" t="s">
        <v>83</v>
      </c>
      <c r="B167" s="8">
        <f t="shared" si="31"/>
        <v>5</v>
      </c>
      <c r="C167" s="58">
        <v>4</v>
      </c>
      <c r="D167" s="35">
        <v>1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5</v>
      </c>
    </row>
    <row r="168" spans="1:15" x14ac:dyDescent="0.25">
      <c r="A168" s="39" t="s">
        <v>84</v>
      </c>
      <c r="B168" s="13">
        <f t="shared" si="31"/>
        <v>9</v>
      </c>
      <c r="C168" s="59">
        <v>8</v>
      </c>
      <c r="D168" s="40">
        <v>1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9</v>
      </c>
    </row>
    <row r="169" spans="1:15" x14ac:dyDescent="0.25">
      <c r="A169" s="39" t="s">
        <v>85</v>
      </c>
      <c r="B169" s="13">
        <f t="shared" si="31"/>
        <v>12</v>
      </c>
      <c r="C169" s="59">
        <v>11</v>
      </c>
      <c r="D169" s="40">
        <v>1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12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2</v>
      </c>
      <c r="C171" s="59">
        <v>2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2</v>
      </c>
    </row>
    <row r="172" spans="1:15" ht="15.75" thickBot="1" x14ac:dyDescent="0.3">
      <c r="A172" s="42" t="s">
        <v>104</v>
      </c>
      <c r="B172" s="16">
        <f>SUM(C172:N172)</f>
        <v>3</v>
      </c>
      <c r="C172" s="60">
        <v>3</v>
      </c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3</v>
      </c>
    </row>
    <row r="173" spans="1:15" x14ac:dyDescent="0.25">
      <c r="A173" s="47" t="s">
        <v>165</v>
      </c>
      <c r="B173" s="66">
        <f>SUM(C173:N173)</f>
        <v>30</v>
      </c>
      <c r="C173" s="77">
        <v>15</v>
      </c>
      <c r="D173" s="63">
        <v>4</v>
      </c>
      <c r="E173" s="64">
        <v>9</v>
      </c>
      <c r="F173" s="64"/>
      <c r="G173" s="64"/>
      <c r="H173" s="64">
        <v>2</v>
      </c>
      <c r="I173" s="64"/>
      <c r="J173" s="64"/>
      <c r="K173" s="64"/>
      <c r="L173" s="64"/>
      <c r="M173" s="64"/>
      <c r="N173" s="65"/>
      <c r="O173" s="66">
        <f t="shared" si="33"/>
        <v>30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9</v>
      </c>
      <c r="D174" s="72"/>
      <c r="E174" s="73">
        <v>5</v>
      </c>
      <c r="F174" s="73"/>
      <c r="G174" s="73"/>
      <c r="H174" s="73">
        <v>1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52</v>
      </c>
      <c r="C175" s="77">
        <v>43</v>
      </c>
      <c r="D175" s="63">
        <v>4</v>
      </c>
      <c r="E175" s="64"/>
      <c r="F175" s="64"/>
      <c r="G175" s="64"/>
      <c r="H175" s="64"/>
      <c r="I175" s="64"/>
      <c r="J175" s="64"/>
      <c r="K175" s="64">
        <v>5</v>
      </c>
      <c r="L175" s="64"/>
      <c r="M175" s="64"/>
      <c r="N175" s="65"/>
      <c r="O175" s="66">
        <f t="shared" si="33"/>
        <v>52</v>
      </c>
    </row>
    <row r="176" spans="1:15" ht="15.75" thickBot="1" x14ac:dyDescent="0.3">
      <c r="A176" s="49" t="s">
        <v>89</v>
      </c>
      <c r="B176" s="79">
        <f>SUM(C176:N176)</f>
        <v>266</v>
      </c>
      <c r="C176" s="79">
        <v>10</v>
      </c>
      <c r="D176" s="80"/>
      <c r="E176" s="81"/>
      <c r="F176" s="81"/>
      <c r="G176" s="81"/>
      <c r="H176" s="81"/>
      <c r="I176" s="81"/>
      <c r="J176" s="85">
        <v>256</v>
      </c>
      <c r="K176" s="81"/>
      <c r="L176" s="81"/>
      <c r="M176" s="81"/>
      <c r="N176" s="82"/>
      <c r="O176" s="62">
        <f t="shared" si="33"/>
        <v>266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6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3237</v>
      </c>
      <c r="C4" s="11">
        <f t="shared" ref="C4:N4" si="1">C5+C6</f>
        <v>2784</v>
      </c>
      <c r="D4" s="11">
        <f t="shared" si="1"/>
        <v>36</v>
      </c>
      <c r="E4" s="10">
        <f t="shared" si="1"/>
        <v>52</v>
      </c>
      <c r="F4" s="10">
        <f t="shared" si="1"/>
        <v>0</v>
      </c>
      <c r="G4" s="10">
        <f t="shared" si="1"/>
        <v>0</v>
      </c>
      <c r="H4" s="10">
        <f t="shared" si="1"/>
        <v>179</v>
      </c>
      <c r="I4" s="10">
        <f t="shared" si="1"/>
        <v>5</v>
      </c>
      <c r="J4" s="10">
        <f t="shared" si="1"/>
        <v>140</v>
      </c>
      <c r="K4" s="10">
        <f t="shared" si="1"/>
        <v>3</v>
      </c>
      <c r="L4" s="10">
        <f t="shared" si="1"/>
        <v>19</v>
      </c>
      <c r="M4" s="10">
        <f t="shared" si="1"/>
        <v>5</v>
      </c>
      <c r="N4" s="12">
        <f t="shared" si="1"/>
        <v>14</v>
      </c>
      <c r="O4" s="8">
        <f t="shared" ref="O4:O39" si="2">SUM(C4:N4)</f>
        <v>3237</v>
      </c>
    </row>
    <row r="5" spans="1:15" ht="15" customHeight="1" x14ac:dyDescent="0.25">
      <c r="A5" s="194" t="s">
        <v>2</v>
      </c>
      <c r="B5" s="13">
        <f t="shared" si="0"/>
        <v>2521</v>
      </c>
      <c r="C5" s="15">
        <f t="shared" ref="C5:N5" si="3">C8+C41+C56+C66+C78+C99+C101+C132+C166+C173+C175+C176</f>
        <v>2141</v>
      </c>
      <c r="D5" s="15">
        <f t="shared" si="3"/>
        <v>36</v>
      </c>
      <c r="E5" s="15">
        <f t="shared" si="3"/>
        <v>49</v>
      </c>
      <c r="F5" s="15">
        <f t="shared" si="3"/>
        <v>0</v>
      </c>
      <c r="G5" s="15">
        <f t="shared" si="3"/>
        <v>0</v>
      </c>
      <c r="H5" s="15">
        <f t="shared" si="3"/>
        <v>109</v>
      </c>
      <c r="I5" s="15">
        <f t="shared" si="3"/>
        <v>5</v>
      </c>
      <c r="J5" s="15">
        <f t="shared" si="3"/>
        <v>140</v>
      </c>
      <c r="K5" s="15">
        <f t="shared" si="3"/>
        <v>3</v>
      </c>
      <c r="L5" s="15">
        <f t="shared" si="3"/>
        <v>19</v>
      </c>
      <c r="M5" s="15">
        <f t="shared" si="3"/>
        <v>5</v>
      </c>
      <c r="N5" s="15">
        <f t="shared" si="3"/>
        <v>14</v>
      </c>
      <c r="O5" s="13">
        <f t="shared" si="2"/>
        <v>2521</v>
      </c>
    </row>
    <row r="6" spans="1:15" ht="15.75" customHeight="1" thickBot="1" x14ac:dyDescent="0.3">
      <c r="A6" s="195" t="s">
        <v>3</v>
      </c>
      <c r="B6" s="16">
        <f t="shared" si="0"/>
        <v>716</v>
      </c>
      <c r="C6" s="18">
        <f t="shared" ref="C6:N6" si="4">C9+C57+C67+C79+C102+C133+C174</f>
        <v>643</v>
      </c>
      <c r="D6" s="18">
        <f t="shared" si="4"/>
        <v>0</v>
      </c>
      <c r="E6" s="18">
        <f t="shared" si="4"/>
        <v>3</v>
      </c>
      <c r="F6" s="18">
        <f t="shared" si="4"/>
        <v>0</v>
      </c>
      <c r="G6" s="18">
        <f t="shared" si="4"/>
        <v>0</v>
      </c>
      <c r="H6" s="18">
        <f t="shared" si="4"/>
        <v>70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716</v>
      </c>
    </row>
    <row r="7" spans="1:15" ht="15" customHeight="1" x14ac:dyDescent="0.25">
      <c r="A7" s="190" t="s">
        <v>4</v>
      </c>
      <c r="B7" s="19">
        <f t="shared" si="0"/>
        <v>309</v>
      </c>
      <c r="C7" s="21">
        <f t="shared" ref="C7:N7" si="5">C8+C9</f>
        <v>247</v>
      </c>
      <c r="D7" s="21">
        <f t="shared" si="5"/>
        <v>13</v>
      </c>
      <c r="E7" s="20">
        <f t="shared" si="5"/>
        <v>13</v>
      </c>
      <c r="F7" s="20">
        <f t="shared" si="5"/>
        <v>0</v>
      </c>
      <c r="G7" s="20">
        <f t="shared" si="5"/>
        <v>0</v>
      </c>
      <c r="H7" s="20">
        <f t="shared" si="5"/>
        <v>20</v>
      </c>
      <c r="I7" s="20">
        <f t="shared" si="5"/>
        <v>2</v>
      </c>
      <c r="J7" s="20">
        <f t="shared" si="5"/>
        <v>11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3</v>
      </c>
      <c r="O7" s="19">
        <f t="shared" si="2"/>
        <v>309</v>
      </c>
    </row>
    <row r="8" spans="1:15" ht="15" customHeight="1" x14ac:dyDescent="0.25">
      <c r="A8" s="191" t="s">
        <v>166</v>
      </c>
      <c r="B8" s="23">
        <f t="shared" si="0"/>
        <v>301</v>
      </c>
      <c r="C8" s="25">
        <f t="shared" ref="C8:N8" si="6">C10+C11+C12+C13+C14+C15+C16+C17+C18+C19+C20+C21+C22+C23+C24+C25+C26+C27+C28+C29+C30</f>
        <v>240</v>
      </c>
      <c r="D8" s="25">
        <f t="shared" si="6"/>
        <v>13</v>
      </c>
      <c r="E8" s="24">
        <f t="shared" si="6"/>
        <v>13</v>
      </c>
      <c r="F8" s="24">
        <f t="shared" si="6"/>
        <v>0</v>
      </c>
      <c r="G8" s="24">
        <f t="shared" si="6"/>
        <v>0</v>
      </c>
      <c r="H8" s="24">
        <f t="shared" si="6"/>
        <v>19</v>
      </c>
      <c r="I8" s="24">
        <f t="shared" si="6"/>
        <v>2</v>
      </c>
      <c r="J8" s="24">
        <f t="shared" si="6"/>
        <v>11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3</v>
      </c>
      <c r="O8" s="23">
        <f t="shared" si="2"/>
        <v>301</v>
      </c>
    </row>
    <row r="9" spans="1:15" ht="15.75" customHeight="1" thickBot="1" x14ac:dyDescent="0.3">
      <c r="A9" s="192" t="s">
        <v>167</v>
      </c>
      <c r="B9" s="27">
        <f t="shared" si="0"/>
        <v>8</v>
      </c>
      <c r="C9" s="44">
        <f>C31+C32+C33+C34+C35+C36+C37+C38+C39+C40</f>
        <v>7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1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8</v>
      </c>
    </row>
    <row r="10" spans="1:15" x14ac:dyDescent="0.25">
      <c r="A10" s="38" t="s">
        <v>113</v>
      </c>
      <c r="B10" s="8">
        <f t="shared" si="0"/>
        <v>5</v>
      </c>
      <c r="C10" s="58">
        <v>4</v>
      </c>
      <c r="D10" s="35"/>
      <c r="E10" s="28"/>
      <c r="F10" s="28"/>
      <c r="G10" s="28"/>
      <c r="H10" s="28">
        <v>1</v>
      </c>
      <c r="I10" s="28"/>
      <c r="J10" s="28"/>
      <c r="K10" s="28"/>
      <c r="L10" s="28"/>
      <c r="M10" s="28"/>
      <c r="N10" s="29"/>
      <c r="O10" s="8">
        <f t="shared" si="2"/>
        <v>5</v>
      </c>
    </row>
    <row r="11" spans="1:15" x14ac:dyDescent="0.25">
      <c r="A11" s="39" t="s">
        <v>112</v>
      </c>
      <c r="B11" s="13">
        <f t="shared" si="0"/>
        <v>5</v>
      </c>
      <c r="C11" s="59">
        <v>4</v>
      </c>
      <c r="D11" s="40"/>
      <c r="E11" s="30"/>
      <c r="F11" s="30"/>
      <c r="G11" s="30"/>
      <c r="H11" s="30">
        <v>1</v>
      </c>
      <c r="I11" s="30"/>
      <c r="J11" s="30"/>
      <c r="K11" s="30"/>
      <c r="L11" s="30"/>
      <c r="M11" s="30"/>
      <c r="N11" s="31"/>
      <c r="O11" s="13">
        <f t="shared" si="2"/>
        <v>5</v>
      </c>
    </row>
    <row r="12" spans="1:15" x14ac:dyDescent="0.25">
      <c r="A12" s="39" t="s">
        <v>114</v>
      </c>
      <c r="B12" s="13">
        <f t="shared" si="0"/>
        <v>4</v>
      </c>
      <c r="C12" s="59">
        <v>2</v>
      </c>
      <c r="D12" s="40">
        <v>1</v>
      </c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4</v>
      </c>
    </row>
    <row r="13" spans="1:15" x14ac:dyDescent="0.25">
      <c r="A13" s="39" t="s">
        <v>115</v>
      </c>
      <c r="B13" s="13">
        <f t="shared" si="0"/>
        <v>20</v>
      </c>
      <c r="C13" s="59">
        <v>17</v>
      </c>
      <c r="D13" s="40">
        <v>1</v>
      </c>
      <c r="E13" s="30">
        <v>1</v>
      </c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20</v>
      </c>
    </row>
    <row r="14" spans="1:15" x14ac:dyDescent="0.25">
      <c r="A14" s="39" t="s">
        <v>116</v>
      </c>
      <c r="B14" s="13">
        <f t="shared" si="0"/>
        <v>75</v>
      </c>
      <c r="C14" s="59">
        <v>71</v>
      </c>
      <c r="D14" s="40">
        <v>1</v>
      </c>
      <c r="E14" s="30"/>
      <c r="F14" s="30"/>
      <c r="G14" s="30"/>
      <c r="H14" s="30">
        <v>3</v>
      </c>
      <c r="I14" s="30"/>
      <c r="J14" s="30"/>
      <c r="K14" s="30"/>
      <c r="L14" s="30"/>
      <c r="M14" s="30"/>
      <c r="N14" s="31"/>
      <c r="O14" s="13">
        <f t="shared" si="2"/>
        <v>75</v>
      </c>
    </row>
    <row r="15" spans="1:15" x14ac:dyDescent="0.25">
      <c r="A15" s="39" t="s">
        <v>5</v>
      </c>
      <c r="B15" s="13">
        <f t="shared" si="0"/>
        <v>10</v>
      </c>
      <c r="C15" s="59">
        <v>9</v>
      </c>
      <c r="D15" s="40"/>
      <c r="E15" s="30"/>
      <c r="F15" s="30"/>
      <c r="G15" s="30"/>
      <c r="H15" s="30">
        <v>1</v>
      </c>
      <c r="I15" s="30"/>
      <c r="J15" s="30"/>
      <c r="K15" s="30"/>
      <c r="L15" s="30"/>
      <c r="M15" s="30"/>
      <c r="N15" s="31"/>
      <c r="O15" s="13">
        <f t="shared" si="2"/>
        <v>10</v>
      </c>
    </row>
    <row r="16" spans="1:15" x14ac:dyDescent="0.25">
      <c r="A16" s="39" t="s">
        <v>117</v>
      </c>
      <c r="B16" s="13">
        <f t="shared" si="0"/>
        <v>5</v>
      </c>
      <c r="C16" s="59">
        <v>3</v>
      </c>
      <c r="D16" s="40">
        <v>1</v>
      </c>
      <c r="E16" s="30"/>
      <c r="F16" s="30"/>
      <c r="G16" s="30"/>
      <c r="H16" s="30">
        <v>1</v>
      </c>
      <c r="I16" s="30"/>
      <c r="J16" s="30"/>
      <c r="K16" s="30"/>
      <c r="L16" s="30"/>
      <c r="M16" s="30"/>
      <c r="N16" s="31"/>
      <c r="O16" s="13">
        <f t="shared" si="2"/>
        <v>5</v>
      </c>
    </row>
    <row r="17" spans="1:15" x14ac:dyDescent="0.25">
      <c r="A17" s="39" t="s">
        <v>118</v>
      </c>
      <c r="B17" s="13">
        <f t="shared" si="0"/>
        <v>11</v>
      </c>
      <c r="C17" s="59">
        <v>4</v>
      </c>
      <c r="D17" s="40">
        <v>1</v>
      </c>
      <c r="E17" s="30">
        <v>1</v>
      </c>
      <c r="F17" s="30"/>
      <c r="G17" s="30"/>
      <c r="H17" s="30">
        <v>1</v>
      </c>
      <c r="I17" s="30">
        <v>1</v>
      </c>
      <c r="J17" s="30">
        <v>1</v>
      </c>
      <c r="K17" s="30"/>
      <c r="L17" s="30"/>
      <c r="M17" s="30"/>
      <c r="N17" s="31">
        <v>2</v>
      </c>
      <c r="O17" s="13">
        <f t="shared" si="2"/>
        <v>11</v>
      </c>
    </row>
    <row r="18" spans="1:15" x14ac:dyDescent="0.25">
      <c r="A18" s="39" t="s">
        <v>119</v>
      </c>
      <c r="B18" s="13">
        <f t="shared" si="0"/>
        <v>35</v>
      </c>
      <c r="C18" s="59">
        <v>20</v>
      </c>
      <c r="D18" s="40">
        <v>2</v>
      </c>
      <c r="E18" s="30">
        <v>3</v>
      </c>
      <c r="F18" s="30"/>
      <c r="G18" s="30"/>
      <c r="H18" s="30">
        <v>2</v>
      </c>
      <c r="I18" s="30">
        <v>1</v>
      </c>
      <c r="J18" s="30">
        <v>6</v>
      </c>
      <c r="K18" s="30"/>
      <c r="L18" s="30"/>
      <c r="M18" s="30"/>
      <c r="N18" s="31">
        <v>1</v>
      </c>
      <c r="O18" s="13">
        <f t="shared" si="2"/>
        <v>35</v>
      </c>
    </row>
    <row r="19" spans="1:15" x14ac:dyDescent="0.25">
      <c r="A19" s="39" t="s">
        <v>120</v>
      </c>
      <c r="B19" s="13">
        <f t="shared" si="0"/>
        <v>35</v>
      </c>
      <c r="C19" s="59">
        <v>25</v>
      </c>
      <c r="D19" s="40">
        <v>2</v>
      </c>
      <c r="E19" s="30">
        <v>5</v>
      </c>
      <c r="F19" s="30"/>
      <c r="G19" s="30"/>
      <c r="H19" s="30">
        <v>2</v>
      </c>
      <c r="I19" s="30"/>
      <c r="J19" s="30">
        <v>1</v>
      </c>
      <c r="K19" s="30"/>
      <c r="L19" s="30"/>
      <c r="M19" s="30"/>
      <c r="N19" s="31"/>
      <c r="O19" s="13">
        <f t="shared" si="2"/>
        <v>35</v>
      </c>
    </row>
    <row r="20" spans="1:15" x14ac:dyDescent="0.25">
      <c r="A20" s="39" t="s">
        <v>6</v>
      </c>
      <c r="B20" s="13">
        <f t="shared" si="0"/>
        <v>15</v>
      </c>
      <c r="C20" s="59">
        <v>14</v>
      </c>
      <c r="D20" s="40"/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15</v>
      </c>
    </row>
    <row r="21" spans="1:15" x14ac:dyDescent="0.25">
      <c r="A21" s="39" t="s">
        <v>121</v>
      </c>
      <c r="B21" s="13">
        <f t="shared" si="0"/>
        <v>4</v>
      </c>
      <c r="C21" s="59">
        <v>3</v>
      </c>
      <c r="D21" s="40"/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4</v>
      </c>
    </row>
    <row r="22" spans="1:15" x14ac:dyDescent="0.25">
      <c r="A22" s="39" t="s">
        <v>122</v>
      </c>
      <c r="B22" s="13">
        <f t="shared" si="0"/>
        <v>15</v>
      </c>
      <c r="C22" s="59">
        <v>11</v>
      </c>
      <c r="D22" s="40">
        <v>2</v>
      </c>
      <c r="E22" s="30">
        <v>1</v>
      </c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15</v>
      </c>
    </row>
    <row r="23" spans="1:15" x14ac:dyDescent="0.25">
      <c r="A23" s="39" t="s">
        <v>7</v>
      </c>
      <c r="B23" s="13">
        <f t="shared" si="0"/>
        <v>5</v>
      </c>
      <c r="C23" s="59">
        <v>3</v>
      </c>
      <c r="D23" s="40"/>
      <c r="E23" s="30">
        <v>1</v>
      </c>
      <c r="F23" s="30"/>
      <c r="G23" s="30"/>
      <c r="H23" s="30">
        <v>1</v>
      </c>
      <c r="I23" s="30"/>
      <c r="J23" s="30"/>
      <c r="K23" s="30"/>
      <c r="L23" s="30"/>
      <c r="M23" s="30"/>
      <c r="N23" s="31"/>
      <c r="O23" s="13">
        <f t="shared" si="2"/>
        <v>5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1</v>
      </c>
      <c r="C25" s="59">
        <v>1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1</v>
      </c>
    </row>
    <row r="26" spans="1:15" x14ac:dyDescent="0.25">
      <c r="A26" s="39" t="s">
        <v>9</v>
      </c>
      <c r="B26" s="13">
        <f t="shared" si="0"/>
        <v>50</v>
      </c>
      <c r="C26" s="59">
        <v>45</v>
      </c>
      <c r="D26" s="40">
        <v>1</v>
      </c>
      <c r="E26" s="30">
        <v>1</v>
      </c>
      <c r="F26" s="30"/>
      <c r="G26" s="30"/>
      <c r="H26" s="30">
        <v>1</v>
      </c>
      <c r="I26" s="30"/>
      <c r="J26" s="30">
        <v>2</v>
      </c>
      <c r="K26" s="30"/>
      <c r="L26" s="30"/>
      <c r="M26" s="30"/>
      <c r="N26" s="31"/>
      <c r="O26" s="13">
        <f t="shared" si="2"/>
        <v>50</v>
      </c>
    </row>
    <row r="27" spans="1:15" x14ac:dyDescent="0.25">
      <c r="A27" s="39" t="s">
        <v>395</v>
      </c>
      <c r="B27" s="13">
        <f t="shared" si="0"/>
        <v>2</v>
      </c>
      <c r="C27" s="59">
        <v>2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2</v>
      </c>
    </row>
    <row r="28" spans="1:15" x14ac:dyDescent="0.25">
      <c r="A28" s="39" t="s">
        <v>10</v>
      </c>
      <c r="B28" s="13">
        <f t="shared" si="0"/>
        <v>2</v>
      </c>
      <c r="C28" s="59">
        <v>1</v>
      </c>
      <c r="D28" s="40">
        <v>1</v>
      </c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2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1</v>
      </c>
      <c r="C30" s="59"/>
      <c r="D30" s="40"/>
      <c r="E30" s="30"/>
      <c r="F30" s="30"/>
      <c r="G30" s="30"/>
      <c r="H30" s="30"/>
      <c r="I30" s="30"/>
      <c r="J30" s="30">
        <v>1</v>
      </c>
      <c r="K30" s="30"/>
      <c r="L30" s="30"/>
      <c r="M30" s="30"/>
      <c r="N30" s="31"/>
      <c r="O30" s="13">
        <f t="shared" si="2"/>
        <v>1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1</v>
      </c>
      <c r="C33" s="59">
        <v>1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1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7</v>
      </c>
      <c r="C40" s="60">
        <v>6</v>
      </c>
      <c r="D40" s="43"/>
      <c r="E40" s="32"/>
      <c r="F40" s="32"/>
      <c r="G40" s="32"/>
      <c r="H40" s="32">
        <v>1</v>
      </c>
      <c r="I40" s="32"/>
      <c r="J40" s="32"/>
      <c r="K40" s="32"/>
      <c r="L40" s="32"/>
      <c r="M40" s="32"/>
      <c r="N40" s="33"/>
      <c r="O40" s="16">
        <f>SUM(C40:N40)</f>
        <v>7</v>
      </c>
    </row>
    <row r="41" spans="1:15" ht="15.75" customHeight="1" thickBot="1" x14ac:dyDescent="0.3">
      <c r="A41" s="189" t="s">
        <v>17</v>
      </c>
      <c r="B41" s="62">
        <f t="shared" si="8"/>
        <v>40</v>
      </c>
      <c r="C41" s="79">
        <f t="shared" ref="C41:N41" si="9">C42+C43+C44+C45+C46+C47+C48+C49+C50+C51+C52+C53+C54</f>
        <v>29</v>
      </c>
      <c r="D41" s="97">
        <f t="shared" si="9"/>
        <v>5</v>
      </c>
      <c r="E41" s="85">
        <f t="shared" si="9"/>
        <v>0</v>
      </c>
      <c r="F41" s="85">
        <f t="shared" si="9"/>
        <v>0</v>
      </c>
      <c r="G41" s="85">
        <f t="shared" si="9"/>
        <v>0</v>
      </c>
      <c r="H41" s="85">
        <f t="shared" si="9"/>
        <v>6</v>
      </c>
      <c r="I41" s="98">
        <f t="shared" si="9"/>
        <v>0</v>
      </c>
      <c r="J41" s="63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40</v>
      </c>
    </row>
    <row r="42" spans="1:15" x14ac:dyDescent="0.25">
      <c r="A42" s="38" t="s">
        <v>124</v>
      </c>
      <c r="B42" s="8">
        <f t="shared" si="8"/>
        <v>4</v>
      </c>
      <c r="C42" s="96">
        <v>3</v>
      </c>
      <c r="D42" s="207"/>
      <c r="E42" s="57"/>
      <c r="F42" s="57"/>
      <c r="G42" s="57"/>
      <c r="H42" s="57">
        <v>1</v>
      </c>
      <c r="I42" s="57"/>
      <c r="J42" s="28"/>
      <c r="K42" s="28"/>
      <c r="L42" s="28"/>
      <c r="M42" s="28"/>
      <c r="N42" s="29"/>
      <c r="O42" s="8">
        <f>SUM(C42:N42)</f>
        <v>4</v>
      </c>
    </row>
    <row r="43" spans="1:15" x14ac:dyDescent="0.25">
      <c r="A43" s="39" t="s">
        <v>125</v>
      </c>
      <c r="B43" s="13">
        <f t="shared" si="8"/>
        <v>2</v>
      </c>
      <c r="C43" s="59">
        <v>1</v>
      </c>
      <c r="D43" s="40">
        <v>1</v>
      </c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13">
        <f t="shared" ref="O43:O58" si="10">SUM(C43:N43)</f>
        <v>2</v>
      </c>
    </row>
    <row r="44" spans="1:15" x14ac:dyDescent="0.25">
      <c r="A44" s="39" t="s">
        <v>130</v>
      </c>
      <c r="B44" s="13">
        <f t="shared" si="8"/>
        <v>5</v>
      </c>
      <c r="C44" s="59">
        <v>4</v>
      </c>
      <c r="D44" s="40"/>
      <c r="E44" s="30"/>
      <c r="F44" s="30"/>
      <c r="G44" s="30"/>
      <c r="H44" s="30">
        <v>1</v>
      </c>
      <c r="I44" s="30"/>
      <c r="J44" s="30"/>
      <c r="K44" s="30"/>
      <c r="L44" s="30"/>
      <c r="M44" s="30"/>
      <c r="N44" s="31"/>
      <c r="O44" s="13">
        <f t="shared" si="10"/>
        <v>5</v>
      </c>
    </row>
    <row r="45" spans="1:15" x14ac:dyDescent="0.25">
      <c r="A45" s="39" t="s">
        <v>18</v>
      </c>
      <c r="B45" s="13">
        <f t="shared" si="8"/>
        <v>4</v>
      </c>
      <c r="C45" s="59">
        <v>3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4</v>
      </c>
    </row>
    <row r="46" spans="1:15" x14ac:dyDescent="0.25">
      <c r="A46" s="39" t="s">
        <v>131</v>
      </c>
      <c r="B46" s="13">
        <f t="shared" si="8"/>
        <v>2</v>
      </c>
      <c r="C46" s="59">
        <v>1</v>
      </c>
      <c r="D46" s="40"/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2</v>
      </c>
    </row>
    <row r="47" spans="1:15" x14ac:dyDescent="0.25">
      <c r="A47" s="39" t="s">
        <v>126</v>
      </c>
      <c r="B47" s="13">
        <f t="shared" si="8"/>
        <v>2</v>
      </c>
      <c r="C47" s="59">
        <v>2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2</v>
      </c>
    </row>
    <row r="48" spans="1:15" x14ac:dyDescent="0.25">
      <c r="A48" s="39" t="s">
        <v>127</v>
      </c>
      <c r="B48" s="13">
        <f t="shared" si="8"/>
        <v>3</v>
      </c>
      <c r="C48" s="59">
        <v>3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3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2</v>
      </c>
      <c r="C50" s="59">
        <v>2</v>
      </c>
      <c r="D50" s="40"/>
      <c r="E50" s="30"/>
      <c r="F50" s="30"/>
      <c r="G50" s="30"/>
      <c r="H50" s="30"/>
      <c r="I50" s="30"/>
      <c r="J50" s="30"/>
      <c r="K50" s="30"/>
      <c r="L50" s="30"/>
      <c r="M50" s="30"/>
      <c r="N50" s="31"/>
      <c r="O50" s="13">
        <f t="shared" si="10"/>
        <v>2</v>
      </c>
    </row>
    <row r="51" spans="1:15" x14ac:dyDescent="0.25">
      <c r="A51" s="39" t="s">
        <v>134</v>
      </c>
      <c r="B51" s="13">
        <f t="shared" si="8"/>
        <v>5</v>
      </c>
      <c r="C51" s="59">
        <v>3</v>
      </c>
      <c r="D51" s="40">
        <v>2</v>
      </c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5</v>
      </c>
    </row>
    <row r="52" spans="1:15" x14ac:dyDescent="0.25">
      <c r="A52" s="39" t="s">
        <v>128</v>
      </c>
      <c r="B52" s="13">
        <f t="shared" si="8"/>
        <v>2</v>
      </c>
      <c r="C52" s="40">
        <v>1</v>
      </c>
      <c r="D52" s="40">
        <v>1</v>
      </c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0"/>
        <v>2</v>
      </c>
    </row>
    <row r="53" spans="1:15" x14ac:dyDescent="0.25">
      <c r="A53" s="39" t="s">
        <v>135</v>
      </c>
      <c r="B53" s="13">
        <f t="shared" si="8"/>
        <v>4</v>
      </c>
      <c r="C53" s="59">
        <v>2</v>
      </c>
      <c r="D53" s="40">
        <v>1</v>
      </c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4</v>
      </c>
    </row>
    <row r="54" spans="1:15" ht="15.75" thickBot="1" x14ac:dyDescent="0.3">
      <c r="A54" s="42" t="s">
        <v>129</v>
      </c>
      <c r="B54" s="16">
        <f t="shared" si="8"/>
        <v>4</v>
      </c>
      <c r="C54" s="60">
        <v>3</v>
      </c>
      <c r="D54" s="43"/>
      <c r="E54" s="32"/>
      <c r="F54" s="32"/>
      <c r="G54" s="32"/>
      <c r="H54" s="32">
        <v>1</v>
      </c>
      <c r="I54" s="32"/>
      <c r="J54" s="32"/>
      <c r="K54" s="32"/>
      <c r="L54" s="32"/>
      <c r="M54" s="32"/>
      <c r="N54" s="33"/>
      <c r="O54" s="16">
        <f t="shared" si="10"/>
        <v>4</v>
      </c>
    </row>
    <row r="55" spans="1:15" ht="15.75" customHeight="1" x14ac:dyDescent="0.25">
      <c r="A55" s="190" t="s">
        <v>374</v>
      </c>
      <c r="B55" s="66">
        <f t="shared" si="8"/>
        <v>80</v>
      </c>
      <c r="C55" s="63">
        <f t="shared" ref="C55:N55" si="11">C56+C57</f>
        <v>67</v>
      </c>
      <c r="D55" s="63">
        <f t="shared" si="11"/>
        <v>6</v>
      </c>
      <c r="E55" s="64">
        <f t="shared" si="11"/>
        <v>1</v>
      </c>
      <c r="F55" s="64">
        <f t="shared" si="11"/>
        <v>0</v>
      </c>
      <c r="G55" s="64">
        <f t="shared" si="11"/>
        <v>0</v>
      </c>
      <c r="H55" s="64">
        <f t="shared" si="11"/>
        <v>5</v>
      </c>
      <c r="I55" s="64">
        <f t="shared" si="11"/>
        <v>0</v>
      </c>
      <c r="J55" s="64">
        <f t="shared" si="11"/>
        <v>1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80</v>
      </c>
    </row>
    <row r="56" spans="1:15" x14ac:dyDescent="0.25">
      <c r="A56" s="191" t="s">
        <v>166</v>
      </c>
      <c r="B56" s="67">
        <f t="shared" si="8"/>
        <v>80</v>
      </c>
      <c r="C56" s="68">
        <f>C58+C59+C60+C61+C62</f>
        <v>67</v>
      </c>
      <c r="D56" s="68">
        <f t="shared" ref="D56:N56" si="12">D58+D59+D60+D61+D62</f>
        <v>6</v>
      </c>
      <c r="E56" s="68">
        <f t="shared" si="12"/>
        <v>1</v>
      </c>
      <c r="F56" s="68">
        <f t="shared" si="12"/>
        <v>0</v>
      </c>
      <c r="G56" s="68">
        <f t="shared" si="12"/>
        <v>0</v>
      </c>
      <c r="H56" s="68">
        <f t="shared" si="12"/>
        <v>5</v>
      </c>
      <c r="I56" s="68">
        <f t="shared" si="12"/>
        <v>0</v>
      </c>
      <c r="J56" s="68">
        <f t="shared" si="12"/>
        <v>1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80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60</v>
      </c>
      <c r="C58" s="58">
        <v>56</v>
      </c>
      <c r="D58" s="35">
        <v>2</v>
      </c>
      <c r="E58" s="28"/>
      <c r="F58" s="28"/>
      <c r="G58" s="28"/>
      <c r="H58" s="28">
        <v>1</v>
      </c>
      <c r="I58" s="28"/>
      <c r="J58" s="28">
        <v>1</v>
      </c>
      <c r="K58" s="28"/>
      <c r="L58" s="28"/>
      <c r="M58" s="28"/>
      <c r="N58" s="29"/>
      <c r="O58" s="8">
        <f t="shared" si="10"/>
        <v>60</v>
      </c>
    </row>
    <row r="59" spans="1:15" x14ac:dyDescent="0.25">
      <c r="A59" s="39" t="s">
        <v>136</v>
      </c>
      <c r="B59" s="13">
        <f t="shared" si="8"/>
        <v>5</v>
      </c>
      <c r="C59" s="59">
        <v>3</v>
      </c>
      <c r="D59" s="40">
        <v>1</v>
      </c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5</v>
      </c>
    </row>
    <row r="60" spans="1:15" x14ac:dyDescent="0.25">
      <c r="A60" s="39" t="s">
        <v>137</v>
      </c>
      <c r="B60" s="13">
        <f t="shared" si="8"/>
        <v>5</v>
      </c>
      <c r="C60" s="59">
        <v>2</v>
      </c>
      <c r="D60" s="40">
        <v>1</v>
      </c>
      <c r="E60" s="30">
        <v>1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>SUM(C60:N60)</f>
        <v>5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10</v>
      </c>
      <c r="C62" s="40">
        <v>6</v>
      </c>
      <c r="D62" s="40">
        <v>2</v>
      </c>
      <c r="E62" s="30"/>
      <c r="F62" s="30"/>
      <c r="G62" s="30"/>
      <c r="H62" s="30">
        <v>2</v>
      </c>
      <c r="I62" s="30"/>
      <c r="J62" s="30"/>
      <c r="K62" s="30"/>
      <c r="L62" s="30"/>
      <c r="M62" s="30"/>
      <c r="N62" s="31"/>
      <c r="O62" s="13">
        <f>SUM(C62:N62)</f>
        <v>10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143</v>
      </c>
      <c r="C65" s="77">
        <f t="shared" ref="C65:N65" si="15">C66+C67</f>
        <v>127</v>
      </c>
      <c r="D65" s="63">
        <f t="shared" si="15"/>
        <v>4</v>
      </c>
      <c r="E65" s="64">
        <f t="shared" si="15"/>
        <v>1</v>
      </c>
      <c r="F65" s="64">
        <f t="shared" si="15"/>
        <v>0</v>
      </c>
      <c r="G65" s="64">
        <f t="shared" si="15"/>
        <v>0</v>
      </c>
      <c r="H65" s="64">
        <f t="shared" si="15"/>
        <v>6</v>
      </c>
      <c r="I65" s="64">
        <f t="shared" si="15"/>
        <v>1</v>
      </c>
      <c r="J65" s="64">
        <f t="shared" si="15"/>
        <v>1</v>
      </c>
      <c r="K65" s="64">
        <f t="shared" si="15"/>
        <v>0</v>
      </c>
      <c r="L65" s="64">
        <f t="shared" si="15"/>
        <v>2</v>
      </c>
      <c r="M65" s="64">
        <f t="shared" si="15"/>
        <v>0</v>
      </c>
      <c r="N65" s="65">
        <f t="shared" si="15"/>
        <v>1</v>
      </c>
      <c r="O65" s="86">
        <f t="shared" si="14"/>
        <v>143</v>
      </c>
    </row>
    <row r="66" spans="1:15" x14ac:dyDescent="0.25">
      <c r="A66" s="191" t="s">
        <v>166</v>
      </c>
      <c r="B66" s="67">
        <f t="shared" si="8"/>
        <v>118</v>
      </c>
      <c r="C66" s="89">
        <f>C68+C69+C70</f>
        <v>104</v>
      </c>
      <c r="D66" s="68">
        <f t="shared" ref="D66:N66" si="16">D68+D69+D70</f>
        <v>4</v>
      </c>
      <c r="E66" s="69">
        <f t="shared" si="16"/>
        <v>1</v>
      </c>
      <c r="F66" s="69">
        <f t="shared" si="16"/>
        <v>0</v>
      </c>
      <c r="G66" s="69">
        <f t="shared" si="16"/>
        <v>0</v>
      </c>
      <c r="H66" s="69">
        <f t="shared" si="16"/>
        <v>4</v>
      </c>
      <c r="I66" s="69">
        <f t="shared" si="16"/>
        <v>1</v>
      </c>
      <c r="J66" s="69">
        <f t="shared" si="16"/>
        <v>1</v>
      </c>
      <c r="K66" s="69">
        <f t="shared" si="16"/>
        <v>0</v>
      </c>
      <c r="L66" s="69">
        <f t="shared" si="16"/>
        <v>2</v>
      </c>
      <c r="M66" s="69">
        <f t="shared" si="16"/>
        <v>0</v>
      </c>
      <c r="N66" s="70">
        <f t="shared" si="16"/>
        <v>1</v>
      </c>
      <c r="O66" s="87">
        <f t="shared" si="14"/>
        <v>118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23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2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40</v>
      </c>
      <c r="C68" s="58">
        <v>35</v>
      </c>
      <c r="D68" s="35">
        <v>2</v>
      </c>
      <c r="E68" s="28"/>
      <c r="F68" s="28"/>
      <c r="G68" s="28"/>
      <c r="H68" s="28">
        <v>2</v>
      </c>
      <c r="I68" s="28">
        <v>1</v>
      </c>
      <c r="J68" s="28"/>
      <c r="K68" s="28"/>
      <c r="L68" s="28"/>
      <c r="M68" s="28"/>
      <c r="N68" s="29"/>
      <c r="O68" s="8">
        <f t="shared" si="14"/>
        <v>40</v>
      </c>
    </row>
    <row r="69" spans="1:15" x14ac:dyDescent="0.25">
      <c r="A69" s="39" t="s">
        <v>140</v>
      </c>
      <c r="B69" s="13">
        <f t="shared" si="8"/>
        <v>70</v>
      </c>
      <c r="C69" s="59">
        <v>66</v>
      </c>
      <c r="D69" s="40">
        <v>1</v>
      </c>
      <c r="E69" s="30"/>
      <c r="F69" s="30"/>
      <c r="G69" s="30"/>
      <c r="H69" s="30">
        <v>2</v>
      </c>
      <c r="I69" s="30"/>
      <c r="J69" s="30">
        <v>1</v>
      </c>
      <c r="K69" s="30"/>
      <c r="L69" s="30"/>
      <c r="M69" s="30"/>
      <c r="N69" s="31"/>
      <c r="O69" s="13">
        <f t="shared" ref="O69:O76" si="18">SUM(C69:N69)</f>
        <v>70</v>
      </c>
    </row>
    <row r="70" spans="1:15" ht="13.5" customHeight="1" x14ac:dyDescent="0.25">
      <c r="A70" s="39" t="s">
        <v>141</v>
      </c>
      <c r="B70" s="13">
        <f t="shared" si="8"/>
        <v>8</v>
      </c>
      <c r="C70" s="59">
        <v>3</v>
      </c>
      <c r="D70" s="40">
        <v>1</v>
      </c>
      <c r="E70" s="30">
        <v>1</v>
      </c>
      <c r="F70" s="30"/>
      <c r="G70" s="30"/>
      <c r="H70" s="30"/>
      <c r="I70" s="30"/>
      <c r="J70" s="30"/>
      <c r="K70" s="30"/>
      <c r="L70" s="30">
        <v>2</v>
      </c>
      <c r="M70" s="30"/>
      <c r="N70" s="31">
        <v>1</v>
      </c>
      <c r="O70" s="13">
        <f t="shared" si="18"/>
        <v>8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23</v>
      </c>
      <c r="D75" s="40"/>
      <c r="E75" s="30"/>
      <c r="F75" s="30"/>
      <c r="G75" s="30"/>
      <c r="H75" s="30">
        <v>2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164</v>
      </c>
      <c r="C77" s="63">
        <f t="shared" ref="C77:N77" si="19">C78+C79</f>
        <v>136</v>
      </c>
      <c r="D77" s="63">
        <f t="shared" si="19"/>
        <v>2</v>
      </c>
      <c r="E77" s="64">
        <f t="shared" si="19"/>
        <v>2</v>
      </c>
      <c r="F77" s="64">
        <f t="shared" si="19"/>
        <v>0</v>
      </c>
      <c r="G77" s="64">
        <f t="shared" si="19"/>
        <v>0</v>
      </c>
      <c r="H77" s="64">
        <f t="shared" si="19"/>
        <v>18</v>
      </c>
      <c r="I77" s="64">
        <f t="shared" si="19"/>
        <v>1</v>
      </c>
      <c r="J77" s="64">
        <f t="shared" si="19"/>
        <v>0</v>
      </c>
      <c r="K77" s="64">
        <f t="shared" si="19"/>
        <v>0</v>
      </c>
      <c r="L77" s="64">
        <f t="shared" si="19"/>
        <v>3</v>
      </c>
      <c r="M77" s="64">
        <f t="shared" si="19"/>
        <v>2</v>
      </c>
      <c r="N77" s="75">
        <f t="shared" si="19"/>
        <v>0</v>
      </c>
      <c r="O77" s="66">
        <f>SUM(C77:N77)</f>
        <v>164</v>
      </c>
    </row>
    <row r="78" spans="1:15" x14ac:dyDescent="0.25">
      <c r="A78" s="191" t="s">
        <v>166</v>
      </c>
      <c r="B78" s="67">
        <f t="shared" si="8"/>
        <v>109</v>
      </c>
      <c r="C78" s="68">
        <f>C80+C81+C82+C83+C84+C85+C86+C87+C88+C89+C90+C91+C92+C93+C94</f>
        <v>87</v>
      </c>
      <c r="D78" s="68">
        <f t="shared" ref="D78:N78" si="20">D80+D81+D82+D83+D84+D85+D86+D87+D88+D89+D90+D91+D92+D93+D94</f>
        <v>2</v>
      </c>
      <c r="E78" s="68">
        <f t="shared" si="20"/>
        <v>2</v>
      </c>
      <c r="F78" s="68">
        <f t="shared" si="20"/>
        <v>0</v>
      </c>
      <c r="G78" s="68">
        <f t="shared" si="20"/>
        <v>0</v>
      </c>
      <c r="H78" s="68">
        <f t="shared" si="20"/>
        <v>12</v>
      </c>
      <c r="I78" s="68">
        <f t="shared" si="20"/>
        <v>1</v>
      </c>
      <c r="J78" s="68">
        <f t="shared" si="20"/>
        <v>0</v>
      </c>
      <c r="K78" s="68">
        <f t="shared" si="20"/>
        <v>0</v>
      </c>
      <c r="L78" s="68">
        <f t="shared" si="20"/>
        <v>3</v>
      </c>
      <c r="M78" s="68">
        <f t="shared" si="20"/>
        <v>2</v>
      </c>
      <c r="N78" s="76">
        <f t="shared" si="20"/>
        <v>0</v>
      </c>
      <c r="O78" s="67">
        <f>SUM(C78:N78)</f>
        <v>109</v>
      </c>
    </row>
    <row r="79" spans="1:15" ht="15.75" thickBot="1" x14ac:dyDescent="0.3">
      <c r="A79" s="192" t="s">
        <v>167</v>
      </c>
      <c r="B79" s="71">
        <f t="shared" si="8"/>
        <v>55</v>
      </c>
      <c r="C79" s="72">
        <f>C95+C96+C97+C98</f>
        <v>49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6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55</v>
      </c>
    </row>
    <row r="80" spans="1:15" x14ac:dyDescent="0.25">
      <c r="A80" s="38" t="s">
        <v>142</v>
      </c>
      <c r="B80" s="8">
        <f t="shared" si="8"/>
        <v>7</v>
      </c>
      <c r="C80" s="58">
        <v>6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7</v>
      </c>
    </row>
    <row r="81" spans="1:15" x14ac:dyDescent="0.25">
      <c r="A81" s="39" t="s">
        <v>143</v>
      </c>
      <c r="B81" s="13">
        <f t="shared" si="8"/>
        <v>40</v>
      </c>
      <c r="C81" s="59">
        <v>34</v>
      </c>
      <c r="D81" s="30">
        <v>1</v>
      </c>
      <c r="E81" s="30">
        <v>1</v>
      </c>
      <c r="F81" s="30"/>
      <c r="G81" s="30"/>
      <c r="H81" s="30">
        <v>1</v>
      </c>
      <c r="I81" s="30"/>
      <c r="J81" s="30"/>
      <c r="K81" s="30"/>
      <c r="L81" s="30">
        <v>1</v>
      </c>
      <c r="M81" s="30">
        <v>2</v>
      </c>
      <c r="N81" s="31"/>
      <c r="O81" s="13">
        <f t="shared" ref="O81:O112" si="22">SUM(C81:N81)</f>
        <v>40</v>
      </c>
    </row>
    <row r="82" spans="1:15" x14ac:dyDescent="0.25">
      <c r="A82" s="39" t="s">
        <v>144</v>
      </c>
      <c r="B82" s="13">
        <f t="shared" si="8"/>
        <v>4</v>
      </c>
      <c r="C82" s="59">
        <v>3</v>
      </c>
      <c r="D82" s="30"/>
      <c r="E82" s="30"/>
      <c r="F82" s="30"/>
      <c r="G82" s="30"/>
      <c r="H82" s="30">
        <v>1</v>
      </c>
      <c r="I82" s="30"/>
      <c r="J82" s="30"/>
      <c r="K82" s="30"/>
      <c r="L82" s="30"/>
      <c r="M82" s="30"/>
      <c r="N82" s="31"/>
      <c r="O82" s="13">
        <f t="shared" si="22"/>
        <v>4</v>
      </c>
    </row>
    <row r="83" spans="1:15" x14ac:dyDescent="0.25">
      <c r="A83" s="39" t="s">
        <v>145</v>
      </c>
      <c r="B83" s="13">
        <f t="shared" si="8"/>
        <v>21</v>
      </c>
      <c r="C83" s="59">
        <v>19</v>
      </c>
      <c r="D83" s="57"/>
      <c r="E83" s="30"/>
      <c r="F83" s="30"/>
      <c r="G83" s="30"/>
      <c r="H83" s="30">
        <v>2</v>
      </c>
      <c r="I83" s="30"/>
      <c r="J83" s="30"/>
      <c r="K83" s="30"/>
      <c r="L83" s="30"/>
      <c r="M83" s="30"/>
      <c r="N83" s="31"/>
      <c r="O83" s="13">
        <f t="shared" si="22"/>
        <v>21</v>
      </c>
    </row>
    <row r="84" spans="1:15" x14ac:dyDescent="0.25">
      <c r="A84" s="39" t="s">
        <v>146</v>
      </c>
      <c r="B84" s="13">
        <f t="shared" si="8"/>
        <v>5</v>
      </c>
      <c r="C84" s="59">
        <v>4</v>
      </c>
      <c r="D84" s="40"/>
      <c r="E84" s="30"/>
      <c r="F84" s="30"/>
      <c r="G84" s="30"/>
      <c r="H84" s="30">
        <v>1</v>
      </c>
      <c r="I84" s="30"/>
      <c r="J84" s="30"/>
      <c r="K84" s="30"/>
      <c r="L84" s="30"/>
      <c r="M84" s="30"/>
      <c r="N84" s="31"/>
      <c r="O84" s="13">
        <f t="shared" si="22"/>
        <v>5</v>
      </c>
    </row>
    <row r="85" spans="1:15" x14ac:dyDescent="0.25">
      <c r="A85" s="39" t="s">
        <v>147</v>
      </c>
      <c r="B85" s="13">
        <f t="shared" si="8"/>
        <v>6</v>
      </c>
      <c r="C85" s="59">
        <v>2</v>
      </c>
      <c r="D85" s="40">
        <v>1</v>
      </c>
      <c r="E85" s="30">
        <v>1</v>
      </c>
      <c r="F85" s="30"/>
      <c r="G85" s="30"/>
      <c r="H85" s="30">
        <v>1</v>
      </c>
      <c r="I85" s="30">
        <v>1</v>
      </c>
      <c r="J85" s="30"/>
      <c r="K85" s="30"/>
      <c r="L85" s="30"/>
      <c r="M85" s="30"/>
      <c r="N85" s="31"/>
      <c r="O85" s="13">
        <f t="shared" si="22"/>
        <v>6</v>
      </c>
    </row>
    <row r="86" spans="1:15" x14ac:dyDescent="0.25">
      <c r="A86" s="39" t="s">
        <v>148</v>
      </c>
      <c r="B86" s="13">
        <f t="shared" si="8"/>
        <v>2</v>
      </c>
      <c r="C86" s="59">
        <v>1</v>
      </c>
      <c r="D86" s="40"/>
      <c r="E86" s="30"/>
      <c r="F86" s="30"/>
      <c r="G86" s="30"/>
      <c r="H86" s="30">
        <v>1</v>
      </c>
      <c r="I86" s="30"/>
      <c r="J86" s="30"/>
      <c r="K86" s="30"/>
      <c r="L86" s="30"/>
      <c r="M86" s="30"/>
      <c r="N86" s="31"/>
      <c r="O86" s="13">
        <f t="shared" si="22"/>
        <v>2</v>
      </c>
    </row>
    <row r="87" spans="1:15" x14ac:dyDescent="0.25">
      <c r="A87" s="39" t="s">
        <v>149</v>
      </c>
      <c r="B87" s="13">
        <f t="shared" si="8"/>
        <v>1</v>
      </c>
      <c r="C87" s="59">
        <v>1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2"/>
        <v>1</v>
      </c>
    </row>
    <row r="88" spans="1:15" x14ac:dyDescent="0.25">
      <c r="A88" s="39" t="s">
        <v>150</v>
      </c>
      <c r="B88" s="13">
        <f t="shared" si="8"/>
        <v>8</v>
      </c>
      <c r="C88" s="59">
        <v>7</v>
      </c>
      <c r="D88" s="40"/>
      <c r="E88" s="30"/>
      <c r="F88" s="30"/>
      <c r="G88" s="30"/>
      <c r="H88" s="30">
        <v>1</v>
      </c>
      <c r="I88" s="30"/>
      <c r="J88" s="30"/>
      <c r="K88" s="30"/>
      <c r="L88" s="30"/>
      <c r="M88" s="30"/>
      <c r="N88" s="31"/>
      <c r="O88" s="13">
        <f t="shared" si="22"/>
        <v>8</v>
      </c>
    </row>
    <row r="89" spans="1:15" x14ac:dyDescent="0.25">
      <c r="A89" s="39" t="s">
        <v>151</v>
      </c>
      <c r="B89" s="13">
        <f t="shared" si="8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0</v>
      </c>
    </row>
    <row r="90" spans="1:15" x14ac:dyDescent="0.25">
      <c r="A90" s="39" t="s">
        <v>152</v>
      </c>
      <c r="B90" s="13">
        <f t="shared" si="8"/>
        <v>5</v>
      </c>
      <c r="C90" s="59">
        <v>3</v>
      </c>
      <c r="D90" s="40"/>
      <c r="E90" s="30"/>
      <c r="F90" s="30"/>
      <c r="G90" s="30"/>
      <c r="H90" s="30">
        <v>1</v>
      </c>
      <c r="I90" s="30"/>
      <c r="J90" s="30"/>
      <c r="K90" s="30"/>
      <c r="L90" s="30">
        <v>1</v>
      </c>
      <c r="M90" s="30"/>
      <c r="N90" s="31"/>
      <c r="O90" s="13">
        <f t="shared" si="22"/>
        <v>5</v>
      </c>
    </row>
    <row r="91" spans="1:15" x14ac:dyDescent="0.25">
      <c r="A91" s="39" t="s">
        <v>153</v>
      </c>
      <c r="B91" s="13">
        <f t="shared" si="8"/>
        <v>2</v>
      </c>
      <c r="C91" s="209">
        <v>1</v>
      </c>
      <c r="D91" s="40"/>
      <c r="E91" s="30"/>
      <c r="F91" s="30"/>
      <c r="G91" s="30"/>
      <c r="H91" s="30"/>
      <c r="I91" s="30"/>
      <c r="J91" s="30"/>
      <c r="K91" s="30"/>
      <c r="L91" s="30">
        <v>1</v>
      </c>
      <c r="M91" s="30"/>
      <c r="N91" s="31"/>
      <c r="O91" s="13">
        <f t="shared" si="22"/>
        <v>2</v>
      </c>
    </row>
    <row r="92" spans="1:15" x14ac:dyDescent="0.25">
      <c r="A92" s="39" t="s">
        <v>154</v>
      </c>
      <c r="B92" s="13">
        <f t="shared" si="8"/>
        <v>0</v>
      </c>
      <c r="C92" s="59"/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0</v>
      </c>
    </row>
    <row r="93" spans="1:15" x14ac:dyDescent="0.25">
      <c r="A93" s="39" t="s">
        <v>155</v>
      </c>
      <c r="B93" s="13">
        <f t="shared" si="8"/>
        <v>3</v>
      </c>
      <c r="C93" s="59">
        <v>2</v>
      </c>
      <c r="D93" s="40"/>
      <c r="E93" s="30"/>
      <c r="F93" s="30"/>
      <c r="G93" s="30"/>
      <c r="H93" s="30">
        <v>1</v>
      </c>
      <c r="I93" s="30"/>
      <c r="J93" s="30"/>
      <c r="K93" s="30"/>
      <c r="L93" s="30"/>
      <c r="M93" s="30"/>
      <c r="N93" s="31"/>
      <c r="O93" s="13">
        <f t="shared" si="22"/>
        <v>3</v>
      </c>
    </row>
    <row r="94" spans="1:15" x14ac:dyDescent="0.25">
      <c r="A94" s="39" t="s">
        <v>156</v>
      </c>
      <c r="B94" s="13">
        <f t="shared" si="8"/>
        <v>5</v>
      </c>
      <c r="C94" s="59">
        <v>4</v>
      </c>
      <c r="D94" s="40"/>
      <c r="E94" s="30"/>
      <c r="F94" s="30"/>
      <c r="G94" s="30"/>
      <c r="H94" s="30">
        <v>1</v>
      </c>
      <c r="I94" s="30"/>
      <c r="J94" s="30"/>
      <c r="K94" s="30"/>
      <c r="L94" s="30"/>
      <c r="M94" s="30"/>
      <c r="N94" s="31"/>
      <c r="O94" s="13">
        <f t="shared" si="22"/>
        <v>5</v>
      </c>
    </row>
    <row r="95" spans="1:15" x14ac:dyDescent="0.25">
      <c r="A95" s="39" t="s">
        <v>111</v>
      </c>
      <c r="B95" s="13">
        <f t="shared" si="8"/>
        <v>25</v>
      </c>
      <c r="C95" s="59">
        <v>23</v>
      </c>
      <c r="D95" s="40"/>
      <c r="E95" s="30"/>
      <c r="F95" s="30"/>
      <c r="G95" s="30"/>
      <c r="H95" s="30">
        <v>2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15</v>
      </c>
      <c r="C96" s="59">
        <v>13</v>
      </c>
      <c r="D96" s="40"/>
      <c r="E96" s="30"/>
      <c r="F96" s="30"/>
      <c r="G96" s="30"/>
      <c r="H96" s="30">
        <v>2</v>
      </c>
      <c r="I96" s="30"/>
      <c r="J96" s="30"/>
      <c r="K96" s="30"/>
      <c r="L96" s="30"/>
      <c r="M96" s="30"/>
      <c r="N96" s="31"/>
      <c r="O96" s="13">
        <f t="shared" si="22"/>
        <v>15</v>
      </c>
    </row>
    <row r="97" spans="1:15" ht="15" customHeight="1" x14ac:dyDescent="0.25">
      <c r="A97" s="53" t="s">
        <v>170</v>
      </c>
      <c r="B97" s="13">
        <f t="shared" si="8"/>
        <v>15</v>
      </c>
      <c r="C97" s="61">
        <v>13</v>
      </c>
      <c r="D97" s="54"/>
      <c r="E97" s="55"/>
      <c r="F97" s="55"/>
      <c r="G97" s="55"/>
      <c r="H97" s="30">
        <v>2</v>
      </c>
      <c r="I97" s="55"/>
      <c r="J97" s="55"/>
      <c r="K97" s="55"/>
      <c r="L97" s="55"/>
      <c r="M97" s="55"/>
      <c r="N97" s="56"/>
      <c r="O97" s="13">
        <f t="shared" si="22"/>
        <v>15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1474</v>
      </c>
      <c r="C100" s="63">
        <f t="shared" ref="C100:N100" si="23">C101+C102</f>
        <v>1344</v>
      </c>
      <c r="D100" s="63">
        <f t="shared" si="23"/>
        <v>4</v>
      </c>
      <c r="E100" s="64">
        <f t="shared" si="23"/>
        <v>18</v>
      </c>
      <c r="F100" s="64">
        <f t="shared" si="23"/>
        <v>0</v>
      </c>
      <c r="G100" s="64">
        <f t="shared" si="23"/>
        <v>0</v>
      </c>
      <c r="H100" s="64">
        <f t="shared" si="23"/>
        <v>80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14</v>
      </c>
      <c r="M100" s="64">
        <f t="shared" si="23"/>
        <v>3</v>
      </c>
      <c r="N100" s="65">
        <f t="shared" si="23"/>
        <v>10</v>
      </c>
      <c r="O100" s="66">
        <f t="shared" si="22"/>
        <v>1474</v>
      </c>
    </row>
    <row r="101" spans="1:15" x14ac:dyDescent="0.25">
      <c r="A101" s="191" t="s">
        <v>168</v>
      </c>
      <c r="B101" s="67">
        <f t="shared" si="8"/>
        <v>936</v>
      </c>
      <c r="C101" s="68">
        <f t="shared" ref="C101:N101" si="24">C103+C104+C105+C106+C107+C108+C109+C110+C111+C112+C113</f>
        <v>860</v>
      </c>
      <c r="D101" s="68">
        <f t="shared" si="24"/>
        <v>4</v>
      </c>
      <c r="E101" s="69">
        <f t="shared" si="24"/>
        <v>18</v>
      </c>
      <c r="F101" s="69">
        <f t="shared" si="24"/>
        <v>0</v>
      </c>
      <c r="G101" s="69">
        <f t="shared" si="24"/>
        <v>0</v>
      </c>
      <c r="H101" s="69">
        <f t="shared" si="24"/>
        <v>26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14</v>
      </c>
      <c r="M101" s="69">
        <f t="shared" si="24"/>
        <v>3</v>
      </c>
      <c r="N101" s="70">
        <f t="shared" si="24"/>
        <v>10</v>
      </c>
      <c r="O101" s="67">
        <f t="shared" si="22"/>
        <v>936</v>
      </c>
    </row>
    <row r="102" spans="1:15" ht="15.75" thickBot="1" x14ac:dyDescent="0.3">
      <c r="A102" s="192" t="s">
        <v>167</v>
      </c>
      <c r="B102" s="71">
        <f t="shared" si="8"/>
        <v>538</v>
      </c>
      <c r="C102" s="72">
        <f t="shared" ref="C102:N102" si="25">C114+C115+C116+C117+C118+C119+C120+C121+C122+C123+C124+C125+C126+C127+C128+C129+C130</f>
        <v>484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54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538</v>
      </c>
    </row>
    <row r="103" spans="1:15" x14ac:dyDescent="0.25">
      <c r="A103" s="38" t="s">
        <v>30</v>
      </c>
      <c r="B103" s="8">
        <f t="shared" si="8"/>
        <v>450</v>
      </c>
      <c r="C103" s="58">
        <v>409</v>
      </c>
      <c r="D103" s="35">
        <v>3</v>
      </c>
      <c r="E103" s="28">
        <v>10</v>
      </c>
      <c r="F103" s="28"/>
      <c r="G103" s="28"/>
      <c r="H103" s="28">
        <v>16</v>
      </c>
      <c r="I103" s="28">
        <v>1</v>
      </c>
      <c r="J103" s="28"/>
      <c r="K103" s="28"/>
      <c r="L103" s="28">
        <v>4</v>
      </c>
      <c r="M103" s="28">
        <v>3</v>
      </c>
      <c r="N103" s="29">
        <v>4</v>
      </c>
      <c r="O103" s="8">
        <f t="shared" si="22"/>
        <v>450</v>
      </c>
    </row>
    <row r="104" spans="1:15" x14ac:dyDescent="0.25">
      <c r="A104" s="39" t="s">
        <v>31</v>
      </c>
      <c r="B104" s="13">
        <f t="shared" si="8"/>
        <v>26</v>
      </c>
      <c r="C104" s="59">
        <v>15</v>
      </c>
      <c r="D104" s="40">
        <v>1</v>
      </c>
      <c r="E104" s="30">
        <v>3</v>
      </c>
      <c r="F104" s="30"/>
      <c r="G104" s="30"/>
      <c r="H104" s="30">
        <v>2</v>
      </c>
      <c r="I104" s="30"/>
      <c r="J104" s="30"/>
      <c r="K104" s="30"/>
      <c r="L104" s="30">
        <v>3</v>
      </c>
      <c r="M104" s="30"/>
      <c r="N104" s="31">
        <v>2</v>
      </c>
      <c r="O104" s="13">
        <f t="shared" si="22"/>
        <v>26</v>
      </c>
    </row>
    <row r="105" spans="1:15" x14ac:dyDescent="0.25">
      <c r="A105" s="39" t="s">
        <v>157</v>
      </c>
      <c r="B105" s="13">
        <f t="shared" si="8"/>
        <v>400</v>
      </c>
      <c r="C105" s="59">
        <v>388</v>
      </c>
      <c r="D105" s="40"/>
      <c r="E105" s="30">
        <v>5</v>
      </c>
      <c r="F105" s="30"/>
      <c r="G105" s="30"/>
      <c r="H105" s="30">
        <v>3</v>
      </c>
      <c r="I105" s="30"/>
      <c r="J105" s="30"/>
      <c r="K105" s="30"/>
      <c r="L105" s="30">
        <v>3</v>
      </c>
      <c r="M105" s="30"/>
      <c r="N105" s="31">
        <v>1</v>
      </c>
      <c r="O105" s="13">
        <f t="shared" si="22"/>
        <v>400</v>
      </c>
    </row>
    <row r="106" spans="1:15" x14ac:dyDescent="0.25">
      <c r="A106" s="39" t="s">
        <v>158</v>
      </c>
      <c r="B106" s="13">
        <f t="shared" si="8"/>
        <v>15</v>
      </c>
      <c r="C106" s="59">
        <v>14</v>
      </c>
      <c r="D106" s="40"/>
      <c r="E106" s="30"/>
      <c r="F106" s="30"/>
      <c r="G106" s="30"/>
      <c r="H106" s="30">
        <v>1</v>
      </c>
      <c r="I106" s="30"/>
      <c r="J106" s="30"/>
      <c r="K106" s="30"/>
      <c r="L106" s="30"/>
      <c r="M106" s="30"/>
      <c r="N106" s="31"/>
      <c r="O106" s="13">
        <f t="shared" si="22"/>
        <v>15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30</v>
      </c>
      <c r="C109" s="59">
        <v>20</v>
      </c>
      <c r="D109" s="40"/>
      <c r="E109" s="30"/>
      <c r="F109" s="30"/>
      <c r="G109" s="30"/>
      <c r="H109" s="30">
        <v>3</v>
      </c>
      <c r="I109" s="30"/>
      <c r="J109" s="30"/>
      <c r="K109" s="30"/>
      <c r="L109" s="30">
        <v>4</v>
      </c>
      <c r="M109" s="30"/>
      <c r="N109" s="31">
        <v>3</v>
      </c>
      <c r="O109" s="13">
        <f t="shared" si="22"/>
        <v>30</v>
      </c>
    </row>
    <row r="110" spans="1:15" x14ac:dyDescent="0.25">
      <c r="A110" s="39" t="s">
        <v>161</v>
      </c>
      <c r="B110" s="13">
        <f t="shared" si="26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2"/>
        <v>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15</v>
      </c>
      <c r="C112" s="59">
        <v>14</v>
      </c>
      <c r="D112" s="40"/>
      <c r="E112" s="30"/>
      <c r="F112" s="30"/>
      <c r="G112" s="30"/>
      <c r="H112" s="30">
        <v>1</v>
      </c>
      <c r="I112" s="30"/>
      <c r="J112" s="30"/>
      <c r="K112" s="30"/>
      <c r="L112" s="30"/>
      <c r="M112" s="30"/>
      <c r="N112" s="31"/>
      <c r="O112" s="13">
        <f t="shared" si="22"/>
        <v>15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385</v>
      </c>
      <c r="C114" s="59">
        <v>350</v>
      </c>
      <c r="D114" s="40"/>
      <c r="E114" s="30"/>
      <c r="F114" s="30"/>
      <c r="G114" s="30"/>
      <c r="H114" s="30">
        <v>35</v>
      </c>
      <c r="I114" s="30"/>
      <c r="J114" s="30"/>
      <c r="K114" s="30"/>
      <c r="L114" s="30"/>
      <c r="M114" s="30"/>
      <c r="N114" s="31"/>
      <c r="O114" s="13">
        <f t="shared" si="27"/>
        <v>385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18</v>
      </c>
      <c r="C116" s="59">
        <v>16</v>
      </c>
      <c r="D116" s="40"/>
      <c r="E116" s="30"/>
      <c r="F116" s="30"/>
      <c r="G116" s="30"/>
      <c r="H116" s="30">
        <v>2</v>
      </c>
      <c r="I116" s="30"/>
      <c r="J116" s="30"/>
      <c r="K116" s="30"/>
      <c r="L116" s="30"/>
      <c r="M116" s="30"/>
      <c r="N116" s="31"/>
      <c r="O116" s="13">
        <f t="shared" si="27"/>
        <v>18</v>
      </c>
    </row>
    <row r="117" spans="1:15" x14ac:dyDescent="0.25">
      <c r="A117" s="39" t="s">
        <v>36</v>
      </c>
      <c r="B117" s="13">
        <f t="shared" si="26"/>
        <v>15</v>
      </c>
      <c r="C117" s="59">
        <v>13</v>
      </c>
      <c r="D117" s="40"/>
      <c r="E117" s="30"/>
      <c r="F117" s="30"/>
      <c r="G117" s="30"/>
      <c r="H117" s="30">
        <v>2</v>
      </c>
      <c r="I117" s="30"/>
      <c r="J117" s="30"/>
      <c r="K117" s="30"/>
      <c r="L117" s="30"/>
      <c r="M117" s="30"/>
      <c r="N117" s="31"/>
      <c r="O117" s="13">
        <f t="shared" si="27"/>
        <v>15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0</v>
      </c>
      <c r="C119" s="59"/>
      <c r="D119" s="40"/>
      <c r="E119" s="30"/>
      <c r="F119" s="30"/>
      <c r="G119" s="30"/>
      <c r="H119" s="30"/>
      <c r="I119" s="30"/>
      <c r="J119" s="30"/>
      <c r="K119" s="30"/>
      <c r="L119" s="30"/>
      <c r="M119" s="30"/>
      <c r="N119" s="31"/>
      <c r="O119" s="13">
        <f t="shared" si="27"/>
        <v>0</v>
      </c>
    </row>
    <row r="120" spans="1:15" x14ac:dyDescent="0.25">
      <c r="A120" s="39" t="s">
        <v>39</v>
      </c>
      <c r="B120" s="13">
        <f t="shared" si="26"/>
        <v>0</v>
      </c>
      <c r="C120" s="59"/>
      <c r="D120" s="40"/>
      <c r="E120" s="30"/>
      <c r="F120" s="30"/>
      <c r="G120" s="30"/>
      <c r="H120" s="30"/>
      <c r="I120" s="30"/>
      <c r="J120" s="30"/>
      <c r="K120" s="30"/>
      <c r="L120" s="30"/>
      <c r="M120" s="30"/>
      <c r="N120" s="31"/>
      <c r="O120" s="13">
        <f t="shared" si="27"/>
        <v>0</v>
      </c>
    </row>
    <row r="121" spans="1:15" x14ac:dyDescent="0.25">
      <c r="A121" s="39" t="s">
        <v>40</v>
      </c>
      <c r="B121" s="13">
        <f t="shared" si="26"/>
        <v>15</v>
      </c>
      <c r="C121" s="59">
        <v>14</v>
      </c>
      <c r="D121" s="40"/>
      <c r="E121" s="30"/>
      <c r="F121" s="30"/>
      <c r="G121" s="30"/>
      <c r="H121" s="30">
        <v>1</v>
      </c>
      <c r="I121" s="30"/>
      <c r="J121" s="30"/>
      <c r="K121" s="30"/>
      <c r="L121" s="30"/>
      <c r="M121" s="30"/>
      <c r="N121" s="31"/>
      <c r="O121" s="13">
        <f t="shared" si="27"/>
        <v>15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25</v>
      </c>
      <c r="C124" s="59">
        <v>23</v>
      </c>
      <c r="D124" s="40"/>
      <c r="E124" s="30"/>
      <c r="F124" s="30"/>
      <c r="G124" s="30"/>
      <c r="H124" s="30">
        <v>2</v>
      </c>
      <c r="I124" s="30"/>
      <c r="J124" s="30"/>
      <c r="K124" s="30"/>
      <c r="L124" s="30"/>
      <c r="M124" s="30"/>
      <c r="N124" s="31"/>
      <c r="O124" s="13">
        <f t="shared" si="27"/>
        <v>25</v>
      </c>
    </row>
    <row r="125" spans="1:15" x14ac:dyDescent="0.25">
      <c r="A125" s="39" t="s">
        <v>44</v>
      </c>
      <c r="B125" s="13">
        <f t="shared" si="26"/>
        <v>15</v>
      </c>
      <c r="C125" s="59">
        <v>14</v>
      </c>
      <c r="D125" s="40"/>
      <c r="E125" s="30"/>
      <c r="F125" s="30"/>
      <c r="G125" s="30"/>
      <c r="H125" s="30">
        <v>1</v>
      </c>
      <c r="I125" s="30"/>
      <c r="J125" s="30"/>
      <c r="K125" s="30"/>
      <c r="L125" s="30"/>
      <c r="M125" s="30"/>
      <c r="N125" s="31"/>
      <c r="O125" s="13">
        <f t="shared" si="27"/>
        <v>15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15</v>
      </c>
      <c r="C127" s="59">
        <v>14</v>
      </c>
      <c r="D127" s="40"/>
      <c r="E127" s="30"/>
      <c r="F127" s="30"/>
      <c r="G127" s="30"/>
      <c r="H127" s="30">
        <v>1</v>
      </c>
      <c r="I127" s="30"/>
      <c r="J127" s="30"/>
      <c r="K127" s="30"/>
      <c r="L127" s="30"/>
      <c r="M127" s="30"/>
      <c r="N127" s="31"/>
      <c r="O127" s="13">
        <f t="shared" si="27"/>
        <v>15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50</v>
      </c>
      <c r="C129" s="59">
        <v>40</v>
      </c>
      <c r="D129" s="40"/>
      <c r="E129" s="30"/>
      <c r="F129" s="30"/>
      <c r="G129" s="30"/>
      <c r="H129" s="30">
        <v>10</v>
      </c>
      <c r="I129" s="30"/>
      <c r="J129" s="30"/>
      <c r="K129" s="30"/>
      <c r="L129" s="30"/>
      <c r="M129" s="30"/>
      <c r="N129" s="31"/>
      <c r="O129" s="13">
        <f t="shared" si="27"/>
        <v>50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770</v>
      </c>
      <c r="C131" s="63">
        <f t="shared" ref="C131:N131" si="28">C132+C133</f>
        <v>729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34</v>
      </c>
      <c r="I131" s="64">
        <f t="shared" si="28"/>
        <v>0</v>
      </c>
      <c r="J131" s="64">
        <f t="shared" si="28"/>
        <v>7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770</v>
      </c>
    </row>
    <row r="132" spans="1:15" x14ac:dyDescent="0.25">
      <c r="A132" s="191" t="s">
        <v>166</v>
      </c>
      <c r="B132" s="67">
        <f t="shared" si="26"/>
        <v>695</v>
      </c>
      <c r="C132" s="68">
        <f t="shared" ref="C132:N132" si="29">C134+C135+C136+C137+C138+C139+C140+C141+C142+C143+C144+C145+C146+C147+C148+C149+C150+C151+C152+C153+C154+C155+C156</f>
        <v>659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29</v>
      </c>
      <c r="I132" s="69">
        <f t="shared" si="29"/>
        <v>0</v>
      </c>
      <c r="J132" s="69">
        <f t="shared" si="29"/>
        <v>7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695</v>
      </c>
    </row>
    <row r="133" spans="1:15" ht="15.75" thickBot="1" x14ac:dyDescent="0.3">
      <c r="A133" s="192" t="s">
        <v>169</v>
      </c>
      <c r="B133" s="71">
        <f t="shared" si="26"/>
        <v>75</v>
      </c>
      <c r="C133" s="72">
        <f t="shared" ref="C133:N133" si="30">C157+C158+C159+C160+C161+C162+C163+C164+C165</f>
        <v>70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5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75</v>
      </c>
    </row>
    <row r="134" spans="1:15" x14ac:dyDescent="0.25">
      <c r="A134" s="38" t="s">
        <v>51</v>
      </c>
      <c r="B134" s="8">
        <f t="shared" si="26"/>
        <v>40</v>
      </c>
      <c r="C134" s="58">
        <v>38</v>
      </c>
      <c r="D134" s="35"/>
      <c r="E134" s="28"/>
      <c r="F134" s="28"/>
      <c r="G134" s="28"/>
      <c r="H134" s="28">
        <v>1</v>
      </c>
      <c r="I134" s="28"/>
      <c r="J134" s="28">
        <v>1</v>
      </c>
      <c r="K134" s="28"/>
      <c r="L134" s="28"/>
      <c r="M134" s="28"/>
      <c r="N134" s="29"/>
      <c r="O134" s="8">
        <f t="shared" si="27"/>
        <v>40</v>
      </c>
    </row>
    <row r="135" spans="1:15" x14ac:dyDescent="0.25">
      <c r="A135" s="39" t="s">
        <v>52</v>
      </c>
      <c r="B135" s="13">
        <f t="shared" si="26"/>
        <v>60</v>
      </c>
      <c r="C135" s="59">
        <v>57</v>
      </c>
      <c r="D135" s="40"/>
      <c r="E135" s="30"/>
      <c r="F135" s="30"/>
      <c r="G135" s="30"/>
      <c r="H135" s="30">
        <v>1</v>
      </c>
      <c r="I135" s="30"/>
      <c r="J135" s="30">
        <v>2</v>
      </c>
      <c r="K135" s="30"/>
      <c r="L135" s="30"/>
      <c r="M135" s="30"/>
      <c r="N135" s="31"/>
      <c r="O135" s="13">
        <f t="shared" si="27"/>
        <v>60</v>
      </c>
    </row>
    <row r="136" spans="1:15" x14ac:dyDescent="0.25">
      <c r="A136" s="39" t="s">
        <v>53</v>
      </c>
      <c r="B136" s="13">
        <f t="shared" si="26"/>
        <v>30</v>
      </c>
      <c r="C136" s="59">
        <v>29</v>
      </c>
      <c r="D136" s="40"/>
      <c r="E136" s="30"/>
      <c r="F136" s="30"/>
      <c r="G136" s="30"/>
      <c r="H136" s="30">
        <v>1</v>
      </c>
      <c r="I136" s="30"/>
      <c r="J136" s="30"/>
      <c r="K136" s="30"/>
      <c r="L136" s="30"/>
      <c r="M136" s="30"/>
      <c r="N136" s="31"/>
      <c r="O136" s="13">
        <f t="shared" si="27"/>
        <v>30</v>
      </c>
    </row>
    <row r="137" spans="1:15" x14ac:dyDescent="0.25">
      <c r="A137" s="39" t="s">
        <v>54</v>
      </c>
      <c r="B137" s="13">
        <f t="shared" si="26"/>
        <v>60</v>
      </c>
      <c r="C137" s="59">
        <v>59</v>
      </c>
      <c r="D137" s="40"/>
      <c r="E137" s="30"/>
      <c r="F137" s="30"/>
      <c r="G137" s="30"/>
      <c r="H137" s="30">
        <v>1</v>
      </c>
      <c r="I137" s="30"/>
      <c r="J137" s="30"/>
      <c r="K137" s="30"/>
      <c r="L137" s="30"/>
      <c r="M137" s="30"/>
      <c r="N137" s="31"/>
      <c r="O137" s="13">
        <f t="shared" si="27"/>
        <v>60</v>
      </c>
    </row>
    <row r="138" spans="1:15" x14ac:dyDescent="0.25">
      <c r="A138" s="39" t="s">
        <v>55</v>
      </c>
      <c r="B138" s="13">
        <f t="shared" si="26"/>
        <v>60</v>
      </c>
      <c r="C138" s="59">
        <v>59</v>
      </c>
      <c r="D138" s="40"/>
      <c r="E138" s="30"/>
      <c r="F138" s="30"/>
      <c r="G138" s="30"/>
      <c r="H138" s="30">
        <v>1</v>
      </c>
      <c r="I138" s="30"/>
      <c r="J138" s="30"/>
      <c r="K138" s="30"/>
      <c r="L138" s="30"/>
      <c r="M138" s="30"/>
      <c r="N138" s="31"/>
      <c r="O138" s="13">
        <f t="shared" si="27"/>
        <v>60</v>
      </c>
    </row>
    <row r="139" spans="1:15" x14ac:dyDescent="0.25">
      <c r="A139" s="39" t="s">
        <v>56</v>
      </c>
      <c r="B139" s="13">
        <f t="shared" si="26"/>
        <v>30</v>
      </c>
      <c r="C139" s="59">
        <v>28</v>
      </c>
      <c r="D139" s="40"/>
      <c r="E139" s="30"/>
      <c r="F139" s="30"/>
      <c r="G139" s="30"/>
      <c r="H139" s="30">
        <v>2</v>
      </c>
      <c r="I139" s="30"/>
      <c r="J139" s="30"/>
      <c r="K139" s="30"/>
      <c r="L139" s="30"/>
      <c r="M139" s="30"/>
      <c r="N139" s="31"/>
      <c r="O139" s="13">
        <f t="shared" si="27"/>
        <v>30</v>
      </c>
    </row>
    <row r="140" spans="1:15" x14ac:dyDescent="0.25">
      <c r="A140" s="39" t="s">
        <v>57</v>
      </c>
      <c r="B140" s="13">
        <f t="shared" ref="B140:B171" si="31">SUM(C140:N140)</f>
        <v>30</v>
      </c>
      <c r="C140" s="59">
        <v>29</v>
      </c>
      <c r="D140" s="40"/>
      <c r="E140" s="30"/>
      <c r="F140" s="30"/>
      <c r="G140" s="30"/>
      <c r="H140" s="30">
        <v>1</v>
      </c>
      <c r="I140" s="30"/>
      <c r="J140" s="30"/>
      <c r="K140" s="30"/>
      <c r="L140" s="30"/>
      <c r="M140" s="30"/>
      <c r="N140" s="31"/>
      <c r="O140" s="13">
        <f t="shared" si="27"/>
        <v>30</v>
      </c>
    </row>
    <row r="141" spans="1:15" x14ac:dyDescent="0.25">
      <c r="A141" s="39" t="s">
        <v>58</v>
      </c>
      <c r="B141" s="13">
        <f t="shared" si="31"/>
        <v>25</v>
      </c>
      <c r="C141" s="59">
        <v>23</v>
      </c>
      <c r="D141" s="40"/>
      <c r="E141" s="30"/>
      <c r="F141" s="30"/>
      <c r="G141" s="30"/>
      <c r="H141" s="30">
        <v>2</v>
      </c>
      <c r="I141" s="30"/>
      <c r="J141" s="30"/>
      <c r="K141" s="30"/>
      <c r="L141" s="30"/>
      <c r="M141" s="30"/>
      <c r="N141" s="31"/>
      <c r="O141" s="13">
        <f t="shared" si="27"/>
        <v>25</v>
      </c>
    </row>
    <row r="142" spans="1:15" x14ac:dyDescent="0.25">
      <c r="A142" s="39" t="s">
        <v>59</v>
      </c>
      <c r="B142" s="13">
        <f t="shared" si="31"/>
        <v>20</v>
      </c>
      <c r="C142" s="59">
        <v>18</v>
      </c>
      <c r="D142" s="40"/>
      <c r="E142" s="30"/>
      <c r="F142" s="30"/>
      <c r="G142" s="30"/>
      <c r="H142" s="30">
        <v>2</v>
      </c>
      <c r="I142" s="30"/>
      <c r="J142" s="30"/>
      <c r="K142" s="30"/>
      <c r="L142" s="30"/>
      <c r="M142" s="30"/>
      <c r="N142" s="31"/>
      <c r="O142" s="13">
        <f t="shared" si="27"/>
        <v>20</v>
      </c>
    </row>
    <row r="143" spans="1:15" x14ac:dyDescent="0.25">
      <c r="A143" s="39" t="s">
        <v>60</v>
      </c>
      <c r="B143" s="13">
        <f t="shared" si="31"/>
        <v>20</v>
      </c>
      <c r="C143" s="59">
        <v>19</v>
      </c>
      <c r="D143" s="40"/>
      <c r="E143" s="30"/>
      <c r="F143" s="30"/>
      <c r="G143" s="30"/>
      <c r="H143" s="30">
        <v>1</v>
      </c>
      <c r="I143" s="30"/>
      <c r="J143" s="30"/>
      <c r="K143" s="30"/>
      <c r="L143" s="30"/>
      <c r="M143" s="30"/>
      <c r="N143" s="31"/>
      <c r="O143" s="13">
        <f t="shared" si="27"/>
        <v>20</v>
      </c>
    </row>
    <row r="144" spans="1:15" x14ac:dyDescent="0.25">
      <c r="A144" s="39" t="s">
        <v>61</v>
      </c>
      <c r="B144" s="13">
        <f t="shared" si="31"/>
        <v>20</v>
      </c>
      <c r="C144" s="59">
        <v>18</v>
      </c>
      <c r="D144" s="40"/>
      <c r="E144" s="30"/>
      <c r="F144" s="30"/>
      <c r="G144" s="30"/>
      <c r="H144" s="30">
        <v>2</v>
      </c>
      <c r="I144" s="30"/>
      <c r="J144" s="30"/>
      <c r="K144" s="30"/>
      <c r="L144" s="30"/>
      <c r="M144" s="30"/>
      <c r="N144" s="31"/>
      <c r="O144" s="13">
        <f t="shared" si="27"/>
        <v>20</v>
      </c>
    </row>
    <row r="145" spans="1:15" x14ac:dyDescent="0.25">
      <c r="A145" s="39" t="s">
        <v>62</v>
      </c>
      <c r="B145" s="13">
        <f t="shared" si="31"/>
        <v>20</v>
      </c>
      <c r="C145" s="59">
        <v>18</v>
      </c>
      <c r="D145" s="40"/>
      <c r="E145" s="30"/>
      <c r="F145" s="30"/>
      <c r="G145" s="30"/>
      <c r="H145" s="30">
        <v>2</v>
      </c>
      <c r="I145" s="30"/>
      <c r="J145" s="30"/>
      <c r="K145" s="30"/>
      <c r="L145" s="30"/>
      <c r="M145" s="30"/>
      <c r="N145" s="31"/>
      <c r="O145" s="13">
        <f t="shared" si="27"/>
        <v>20</v>
      </c>
    </row>
    <row r="146" spans="1:15" x14ac:dyDescent="0.25">
      <c r="A146" s="39" t="s">
        <v>63</v>
      </c>
      <c r="B146" s="13">
        <f t="shared" si="31"/>
        <v>25</v>
      </c>
      <c r="C146" s="59">
        <v>24</v>
      </c>
      <c r="D146" s="40"/>
      <c r="E146" s="30"/>
      <c r="F146" s="30"/>
      <c r="G146" s="30"/>
      <c r="H146" s="30">
        <v>1</v>
      </c>
      <c r="I146" s="30"/>
      <c r="J146" s="30"/>
      <c r="K146" s="30"/>
      <c r="L146" s="30"/>
      <c r="M146" s="30"/>
      <c r="N146" s="31"/>
      <c r="O146" s="13">
        <f t="shared" si="27"/>
        <v>25</v>
      </c>
    </row>
    <row r="147" spans="1:15" x14ac:dyDescent="0.25">
      <c r="A147" s="39" t="s">
        <v>64</v>
      </c>
      <c r="B147" s="13">
        <f t="shared" si="31"/>
        <v>60</v>
      </c>
      <c r="C147" s="205">
        <v>58</v>
      </c>
      <c r="D147" s="40"/>
      <c r="E147" s="30"/>
      <c r="F147" s="30"/>
      <c r="G147" s="30"/>
      <c r="H147" s="30">
        <v>2</v>
      </c>
      <c r="I147" s="30"/>
      <c r="J147" s="30"/>
      <c r="K147" s="30"/>
      <c r="L147" s="30"/>
      <c r="M147" s="30"/>
      <c r="N147" s="31"/>
      <c r="O147" s="13">
        <f t="shared" si="27"/>
        <v>60</v>
      </c>
    </row>
    <row r="148" spans="1:15" x14ac:dyDescent="0.25">
      <c r="A148" s="39" t="s">
        <v>65</v>
      </c>
      <c r="B148" s="13">
        <f t="shared" si="31"/>
        <v>20</v>
      </c>
      <c r="C148" s="59">
        <v>18</v>
      </c>
      <c r="D148" s="40"/>
      <c r="E148" s="30"/>
      <c r="F148" s="30"/>
      <c r="G148" s="30"/>
      <c r="H148" s="30">
        <v>1</v>
      </c>
      <c r="I148" s="30"/>
      <c r="J148" s="30">
        <v>1</v>
      </c>
      <c r="K148" s="30"/>
      <c r="L148" s="30"/>
      <c r="M148" s="30"/>
      <c r="N148" s="31"/>
      <c r="O148" s="13">
        <f t="shared" si="27"/>
        <v>20</v>
      </c>
    </row>
    <row r="149" spans="1:15" x14ac:dyDescent="0.25">
      <c r="A149" s="39" t="s">
        <v>66</v>
      </c>
      <c r="B149" s="13">
        <f t="shared" si="31"/>
        <v>20</v>
      </c>
      <c r="C149" s="59">
        <v>18</v>
      </c>
      <c r="D149" s="40"/>
      <c r="E149" s="30"/>
      <c r="F149" s="30"/>
      <c r="G149" s="30"/>
      <c r="H149" s="30">
        <v>1</v>
      </c>
      <c r="I149" s="30"/>
      <c r="J149" s="30">
        <v>1</v>
      </c>
      <c r="K149" s="30"/>
      <c r="L149" s="30"/>
      <c r="M149" s="30"/>
      <c r="N149" s="31"/>
      <c r="O149" s="13">
        <f t="shared" si="27"/>
        <v>20</v>
      </c>
    </row>
    <row r="150" spans="1:15" x14ac:dyDescent="0.25">
      <c r="A150" s="39" t="s">
        <v>67</v>
      </c>
      <c r="B150" s="13">
        <f t="shared" si="31"/>
        <v>20</v>
      </c>
      <c r="C150" s="59">
        <v>19</v>
      </c>
      <c r="D150" s="40"/>
      <c r="E150" s="30"/>
      <c r="F150" s="30"/>
      <c r="G150" s="30"/>
      <c r="H150" s="30">
        <v>1</v>
      </c>
      <c r="I150" s="30"/>
      <c r="J150" s="30"/>
      <c r="K150" s="30"/>
      <c r="L150" s="30"/>
      <c r="M150" s="30"/>
      <c r="N150" s="31"/>
      <c r="O150" s="13">
        <f t="shared" si="27"/>
        <v>20</v>
      </c>
    </row>
    <row r="151" spans="1:15" x14ac:dyDescent="0.25">
      <c r="A151" s="39" t="s">
        <v>171</v>
      </c>
      <c r="B151" s="13">
        <f t="shared" si="31"/>
        <v>30</v>
      </c>
      <c r="C151" s="59">
        <v>29</v>
      </c>
      <c r="D151" s="40"/>
      <c r="E151" s="30"/>
      <c r="F151" s="30"/>
      <c r="G151" s="30"/>
      <c r="H151" s="30">
        <v>1</v>
      </c>
      <c r="I151" s="30"/>
      <c r="J151" s="30"/>
      <c r="K151" s="30"/>
      <c r="L151" s="30"/>
      <c r="M151" s="30"/>
      <c r="N151" s="31"/>
      <c r="O151" s="13">
        <f t="shared" si="27"/>
        <v>30</v>
      </c>
    </row>
    <row r="152" spans="1:15" x14ac:dyDescent="0.25">
      <c r="A152" s="39" t="s">
        <v>68</v>
      </c>
      <c r="B152" s="13">
        <f t="shared" si="31"/>
        <v>25</v>
      </c>
      <c r="C152" s="59">
        <v>23</v>
      </c>
      <c r="D152" s="40"/>
      <c r="E152" s="30"/>
      <c r="F152" s="30"/>
      <c r="G152" s="30"/>
      <c r="H152" s="30">
        <v>1</v>
      </c>
      <c r="I152" s="30"/>
      <c r="J152" s="30">
        <v>1</v>
      </c>
      <c r="K152" s="30"/>
      <c r="L152" s="30"/>
      <c r="M152" s="30"/>
      <c r="N152" s="31"/>
      <c r="O152" s="13">
        <f t="shared" si="27"/>
        <v>25</v>
      </c>
    </row>
    <row r="153" spans="1:15" x14ac:dyDescent="0.25">
      <c r="A153" s="39" t="s">
        <v>69</v>
      </c>
      <c r="B153" s="13">
        <f t="shared" si="31"/>
        <v>25</v>
      </c>
      <c r="C153" s="59">
        <v>24</v>
      </c>
      <c r="D153" s="40"/>
      <c r="E153" s="30"/>
      <c r="F153" s="30"/>
      <c r="G153" s="30"/>
      <c r="H153" s="30">
        <v>1</v>
      </c>
      <c r="I153" s="30"/>
      <c r="J153" s="30"/>
      <c r="K153" s="30"/>
      <c r="L153" s="30"/>
      <c r="M153" s="30"/>
      <c r="N153" s="31"/>
      <c r="O153" s="13">
        <f t="shared" si="27"/>
        <v>25</v>
      </c>
    </row>
    <row r="154" spans="1:15" x14ac:dyDescent="0.25">
      <c r="A154" s="39" t="s">
        <v>70</v>
      </c>
      <c r="B154" s="13">
        <f t="shared" si="31"/>
        <v>30</v>
      </c>
      <c r="C154" s="59">
        <v>28</v>
      </c>
      <c r="D154" s="40"/>
      <c r="E154" s="30"/>
      <c r="F154" s="30"/>
      <c r="G154" s="30"/>
      <c r="H154" s="30">
        <v>1</v>
      </c>
      <c r="I154" s="30"/>
      <c r="J154" s="30">
        <v>1</v>
      </c>
      <c r="K154" s="30"/>
      <c r="L154" s="30"/>
      <c r="M154" s="30"/>
      <c r="N154" s="31"/>
      <c r="O154" s="13">
        <f t="shared" si="27"/>
        <v>30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25</v>
      </c>
      <c r="C156" s="59">
        <v>23</v>
      </c>
      <c r="D156" s="40"/>
      <c r="E156" s="30"/>
      <c r="F156" s="30"/>
      <c r="G156" s="30"/>
      <c r="H156" s="30">
        <v>2</v>
      </c>
      <c r="I156" s="30"/>
      <c r="J156" s="30"/>
      <c r="K156" s="30"/>
      <c r="L156" s="30"/>
      <c r="M156" s="30"/>
      <c r="N156" s="31"/>
      <c r="O156" s="13">
        <f t="shared" si="27"/>
        <v>25</v>
      </c>
    </row>
    <row r="157" spans="1:15" x14ac:dyDescent="0.25">
      <c r="A157" s="39" t="s">
        <v>73</v>
      </c>
      <c r="B157" s="13">
        <f t="shared" si="31"/>
        <v>15</v>
      </c>
      <c r="C157" s="59">
        <v>14</v>
      </c>
      <c r="D157" s="40"/>
      <c r="E157" s="30"/>
      <c r="F157" s="30"/>
      <c r="G157" s="30"/>
      <c r="H157" s="30">
        <v>1</v>
      </c>
      <c r="I157" s="30"/>
      <c r="J157" s="30"/>
      <c r="K157" s="30"/>
      <c r="L157" s="30"/>
      <c r="M157" s="30"/>
      <c r="N157" s="31"/>
      <c r="O157" s="13">
        <f t="shared" si="27"/>
        <v>15</v>
      </c>
    </row>
    <row r="158" spans="1:15" x14ac:dyDescent="0.25">
      <c r="A158" s="39" t="s">
        <v>74</v>
      </c>
      <c r="B158" s="13">
        <f t="shared" si="31"/>
        <v>15</v>
      </c>
      <c r="C158" s="59">
        <v>14</v>
      </c>
      <c r="D158" s="40"/>
      <c r="E158" s="30"/>
      <c r="F158" s="30"/>
      <c r="G158" s="30"/>
      <c r="H158" s="30">
        <v>1</v>
      </c>
      <c r="I158" s="30"/>
      <c r="J158" s="30"/>
      <c r="K158" s="30"/>
      <c r="L158" s="30"/>
      <c r="M158" s="30"/>
      <c r="N158" s="31"/>
      <c r="O158" s="13">
        <f t="shared" si="27"/>
        <v>15</v>
      </c>
    </row>
    <row r="159" spans="1:15" x14ac:dyDescent="0.25">
      <c r="A159" s="39" t="s">
        <v>75</v>
      </c>
      <c r="B159" s="13">
        <f t="shared" si="31"/>
        <v>15</v>
      </c>
      <c r="C159" s="59">
        <v>14</v>
      </c>
      <c r="D159" s="40"/>
      <c r="E159" s="30"/>
      <c r="F159" s="30"/>
      <c r="G159" s="30"/>
      <c r="H159" s="30">
        <v>1</v>
      </c>
      <c r="I159" s="30"/>
      <c r="J159" s="30"/>
      <c r="K159" s="30"/>
      <c r="L159" s="30"/>
      <c r="M159" s="30"/>
      <c r="N159" s="31"/>
      <c r="O159" s="13">
        <f t="shared" si="27"/>
        <v>15</v>
      </c>
    </row>
    <row r="160" spans="1:15" x14ac:dyDescent="0.25">
      <c r="A160" s="39" t="s">
        <v>76</v>
      </c>
      <c r="B160" s="13">
        <f t="shared" si="31"/>
        <v>15</v>
      </c>
      <c r="C160" s="59">
        <v>14</v>
      </c>
      <c r="D160" s="40"/>
      <c r="E160" s="30"/>
      <c r="F160" s="30"/>
      <c r="G160" s="30"/>
      <c r="H160" s="30">
        <v>1</v>
      </c>
      <c r="I160" s="30"/>
      <c r="J160" s="30"/>
      <c r="K160" s="30"/>
      <c r="L160" s="30"/>
      <c r="M160" s="30"/>
      <c r="N160" s="31"/>
      <c r="O160" s="13">
        <f t="shared" si="27"/>
        <v>15</v>
      </c>
    </row>
    <row r="161" spans="1:15" x14ac:dyDescent="0.25">
      <c r="A161" s="39" t="s">
        <v>77</v>
      </c>
      <c r="B161" s="13">
        <f t="shared" si="31"/>
        <v>15</v>
      </c>
      <c r="C161" s="59">
        <v>14</v>
      </c>
      <c r="D161" s="40"/>
      <c r="E161" s="30"/>
      <c r="F161" s="30"/>
      <c r="G161" s="30"/>
      <c r="H161" s="30">
        <v>1</v>
      </c>
      <c r="I161" s="30"/>
      <c r="J161" s="30"/>
      <c r="K161" s="30"/>
      <c r="L161" s="30"/>
      <c r="M161" s="30"/>
      <c r="N161" s="31"/>
      <c r="O161" s="13">
        <f t="shared" si="27"/>
        <v>15</v>
      </c>
    </row>
    <row r="162" spans="1:15" ht="15.75" customHeight="1" x14ac:dyDescent="0.25">
      <c r="A162" s="45" t="s">
        <v>78</v>
      </c>
      <c r="B162" s="13">
        <f t="shared" si="31"/>
        <v>0</v>
      </c>
      <c r="C162" s="59"/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13">
        <f t="shared" si="27"/>
        <v>0</v>
      </c>
    </row>
    <row r="163" spans="1:15" x14ac:dyDescent="0.25">
      <c r="A163" s="45" t="s">
        <v>79</v>
      </c>
      <c r="B163" s="13">
        <f t="shared" si="31"/>
        <v>0</v>
      </c>
      <c r="C163" s="59"/>
      <c r="D163" s="40"/>
      <c r="E163" s="30"/>
      <c r="F163" s="30"/>
      <c r="G163" s="30"/>
      <c r="H163" s="30"/>
      <c r="I163" s="30"/>
      <c r="J163" s="30"/>
      <c r="K163" s="30"/>
      <c r="L163" s="30"/>
      <c r="M163" s="30"/>
      <c r="N163" s="31"/>
      <c r="O163" s="13">
        <f t="shared" si="27"/>
        <v>0</v>
      </c>
    </row>
    <row r="164" spans="1:15" x14ac:dyDescent="0.25">
      <c r="A164" s="45" t="s">
        <v>80</v>
      </c>
      <c r="B164" s="13">
        <f t="shared" si="31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27"/>
        <v>0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7</v>
      </c>
      <c r="C166" s="63">
        <f t="shared" ref="C166:N166" si="32">C167+C168+C169+C170+C171+C172</f>
        <v>7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7</v>
      </c>
    </row>
    <row r="167" spans="1:15" x14ac:dyDescent="0.25">
      <c r="A167" s="38" t="s">
        <v>83</v>
      </c>
      <c r="B167" s="8">
        <f t="shared" si="31"/>
        <v>2</v>
      </c>
      <c r="C167" s="58">
        <v>2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2</v>
      </c>
    </row>
    <row r="168" spans="1:15" x14ac:dyDescent="0.25">
      <c r="A168" s="39" t="s">
        <v>84</v>
      </c>
      <c r="B168" s="13">
        <f t="shared" si="31"/>
        <v>1</v>
      </c>
      <c r="C168" s="59">
        <v>1</v>
      </c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1</v>
      </c>
    </row>
    <row r="169" spans="1:15" x14ac:dyDescent="0.25">
      <c r="A169" s="39" t="s">
        <v>85</v>
      </c>
      <c r="B169" s="13">
        <f t="shared" si="31"/>
        <v>3</v>
      </c>
      <c r="C169" s="59">
        <v>3</v>
      </c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3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1</v>
      </c>
      <c r="C171" s="59">
        <v>1</v>
      </c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1</v>
      </c>
    </row>
    <row r="172" spans="1:15" ht="15.75" thickBot="1" x14ac:dyDescent="0.3">
      <c r="A172" s="42" t="s">
        <v>104</v>
      </c>
      <c r="B172" s="16">
        <f>SUM(C172:N172)</f>
        <v>0</v>
      </c>
      <c r="C172" s="6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0</v>
      </c>
    </row>
    <row r="173" spans="1:15" x14ac:dyDescent="0.25">
      <c r="A173" s="47" t="s">
        <v>165</v>
      </c>
      <c r="B173" s="66">
        <f>SUM(C173:N173)</f>
        <v>55</v>
      </c>
      <c r="C173" s="77">
        <v>31</v>
      </c>
      <c r="D173" s="63">
        <v>2</v>
      </c>
      <c r="E173" s="64">
        <v>14</v>
      </c>
      <c r="F173" s="64"/>
      <c r="G173" s="64"/>
      <c r="H173" s="64">
        <v>8</v>
      </c>
      <c r="I173" s="64"/>
      <c r="J173" s="64"/>
      <c r="K173" s="64"/>
      <c r="L173" s="64"/>
      <c r="M173" s="64"/>
      <c r="N173" s="65"/>
      <c r="O173" s="66">
        <f t="shared" si="33"/>
        <v>55</v>
      </c>
    </row>
    <row r="174" spans="1:15" ht="15.75" thickBot="1" x14ac:dyDescent="0.3">
      <c r="A174" s="48" t="s">
        <v>87</v>
      </c>
      <c r="B174" s="71">
        <f>SUM(C174:N174)</f>
        <v>15</v>
      </c>
      <c r="C174" s="78">
        <v>10</v>
      </c>
      <c r="D174" s="72"/>
      <c r="E174" s="73">
        <v>3</v>
      </c>
      <c r="F174" s="73"/>
      <c r="G174" s="73"/>
      <c r="H174" s="73">
        <v>2</v>
      </c>
      <c r="I174" s="73"/>
      <c r="J174" s="73"/>
      <c r="K174" s="73"/>
      <c r="L174" s="73"/>
      <c r="M174" s="73"/>
      <c r="N174" s="74"/>
      <c r="O174" s="71">
        <f t="shared" si="33"/>
        <v>15</v>
      </c>
    </row>
    <row r="175" spans="1:15" ht="15.75" thickBot="1" x14ac:dyDescent="0.3">
      <c r="A175" s="36" t="s">
        <v>88</v>
      </c>
      <c r="B175" s="66">
        <f>SUM(C175:N175)</f>
        <v>53</v>
      </c>
      <c r="C175" s="77">
        <v>50</v>
      </c>
      <c r="D175" s="63"/>
      <c r="E175" s="64"/>
      <c r="F175" s="64"/>
      <c r="G175" s="64"/>
      <c r="H175" s="64"/>
      <c r="I175" s="64"/>
      <c r="J175" s="64"/>
      <c r="K175" s="64">
        <v>3</v>
      </c>
      <c r="L175" s="64"/>
      <c r="M175" s="64"/>
      <c r="N175" s="65"/>
      <c r="O175" s="66">
        <f t="shared" si="33"/>
        <v>53</v>
      </c>
    </row>
    <row r="176" spans="1:15" ht="15.75" thickBot="1" x14ac:dyDescent="0.3">
      <c r="A176" s="49" t="s">
        <v>89</v>
      </c>
      <c r="B176" s="79">
        <f>SUM(C176:N176)</f>
        <v>127</v>
      </c>
      <c r="C176" s="79">
        <v>7</v>
      </c>
      <c r="D176" s="80"/>
      <c r="E176" s="81"/>
      <c r="F176" s="81"/>
      <c r="G176" s="81"/>
      <c r="H176" s="81"/>
      <c r="I176" s="81"/>
      <c r="J176" s="85">
        <v>120</v>
      </c>
      <c r="K176" s="81"/>
      <c r="L176" s="81"/>
      <c r="M176" s="81"/>
      <c r="N176" s="82"/>
      <c r="O176" s="62">
        <f t="shared" si="33"/>
        <v>127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zoomScale="130" zoomScaleNormal="130" workbookViewId="0">
      <pane ySplit="3" topLeftCell="A169" activePane="bottomLeft" state="frozen"/>
      <selection pane="bottomLeft" activeCell="A33" sqref="A33"/>
    </sheetView>
  </sheetViews>
  <sheetFormatPr baseColWidth="10" defaultRowHeight="15" x14ac:dyDescent="0.25"/>
  <cols>
    <col min="1" max="1" width="47" style="37" customWidth="1"/>
    <col min="2" max="2" width="9" style="34" customWidth="1"/>
    <col min="3" max="7" width="5.7109375" style="1" customWidth="1"/>
    <col min="8" max="8" width="8.42578125" style="1" customWidth="1"/>
    <col min="9" max="14" width="6.28515625" style="1" customWidth="1"/>
    <col min="15" max="15" width="7.28515625" style="1" customWidth="1"/>
  </cols>
  <sheetData>
    <row r="1" spans="1:15" ht="21" thickBot="1" x14ac:dyDescent="0.3">
      <c r="A1" s="269"/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70"/>
    </row>
    <row r="2" spans="1:15" ht="15.75" customHeight="1" thickBot="1" x14ac:dyDescent="0.3">
      <c r="A2" s="263" t="s">
        <v>0</v>
      </c>
      <c r="B2" s="263" t="s">
        <v>1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8"/>
    </row>
    <row r="3" spans="1:15" ht="34.5" thickBot="1" x14ac:dyDescent="0.3">
      <c r="A3" s="264"/>
      <c r="B3" s="264"/>
      <c r="C3" s="2" t="s">
        <v>102</v>
      </c>
      <c r="D3" s="6" t="s">
        <v>90</v>
      </c>
      <c r="E3" s="3" t="s">
        <v>91</v>
      </c>
      <c r="F3" s="3" t="s">
        <v>92</v>
      </c>
      <c r="G3" s="7" t="s">
        <v>93</v>
      </c>
      <c r="H3" s="3" t="s">
        <v>94</v>
      </c>
      <c r="I3" s="3" t="s">
        <v>95</v>
      </c>
      <c r="J3" s="3" t="s">
        <v>96</v>
      </c>
      <c r="K3" s="3" t="s">
        <v>97</v>
      </c>
      <c r="L3" s="3" t="s">
        <v>98</v>
      </c>
      <c r="M3" s="3" t="s">
        <v>99</v>
      </c>
      <c r="N3" s="204" t="s">
        <v>100</v>
      </c>
      <c r="O3" s="5" t="s">
        <v>101</v>
      </c>
    </row>
    <row r="4" spans="1:15" ht="15" customHeight="1" x14ac:dyDescent="0.25">
      <c r="A4" s="193" t="s">
        <v>1</v>
      </c>
      <c r="B4" s="8">
        <f t="shared" ref="B4:B36" si="0">SUM(C4:N4)</f>
        <v>590</v>
      </c>
      <c r="C4" s="11">
        <f t="shared" ref="C4:N4" si="1">C5+C6</f>
        <v>423</v>
      </c>
      <c r="D4" s="11">
        <f t="shared" si="1"/>
        <v>7</v>
      </c>
      <c r="E4" s="10">
        <f t="shared" si="1"/>
        <v>25</v>
      </c>
      <c r="F4" s="10">
        <f t="shared" si="1"/>
        <v>0</v>
      </c>
      <c r="G4" s="10">
        <f t="shared" si="1"/>
        <v>0</v>
      </c>
      <c r="H4" s="10">
        <f t="shared" si="1"/>
        <v>130</v>
      </c>
      <c r="I4" s="10">
        <f t="shared" si="1"/>
        <v>2</v>
      </c>
      <c r="J4" s="10">
        <f t="shared" si="1"/>
        <v>0</v>
      </c>
      <c r="K4" s="10">
        <f t="shared" si="1"/>
        <v>2</v>
      </c>
      <c r="L4" s="10">
        <f t="shared" si="1"/>
        <v>0</v>
      </c>
      <c r="M4" s="10">
        <f t="shared" si="1"/>
        <v>1</v>
      </c>
      <c r="N4" s="12">
        <f t="shared" si="1"/>
        <v>0</v>
      </c>
      <c r="O4" s="8">
        <f t="shared" ref="O4:O39" si="2">SUM(C4:N4)</f>
        <v>590</v>
      </c>
    </row>
    <row r="5" spans="1:15" ht="15" customHeight="1" x14ac:dyDescent="0.25">
      <c r="A5" s="194" t="s">
        <v>2</v>
      </c>
      <c r="B5" s="13">
        <f t="shared" si="0"/>
        <v>407</v>
      </c>
      <c r="C5" s="15">
        <f t="shared" ref="C5:N5" si="3">C8+C41+C56+C66+C78+C99+C101+C132+C166+C173+C175+C176</f>
        <v>291</v>
      </c>
      <c r="D5" s="15">
        <f t="shared" si="3"/>
        <v>7</v>
      </c>
      <c r="E5" s="15">
        <f t="shared" si="3"/>
        <v>25</v>
      </c>
      <c r="F5" s="15">
        <f t="shared" si="3"/>
        <v>0</v>
      </c>
      <c r="G5" s="15">
        <f t="shared" si="3"/>
        <v>0</v>
      </c>
      <c r="H5" s="15">
        <f t="shared" si="3"/>
        <v>79</v>
      </c>
      <c r="I5" s="15">
        <f t="shared" si="3"/>
        <v>2</v>
      </c>
      <c r="J5" s="15">
        <f t="shared" si="3"/>
        <v>0</v>
      </c>
      <c r="K5" s="15">
        <f t="shared" si="3"/>
        <v>2</v>
      </c>
      <c r="L5" s="15">
        <f t="shared" si="3"/>
        <v>0</v>
      </c>
      <c r="M5" s="15">
        <f t="shared" si="3"/>
        <v>1</v>
      </c>
      <c r="N5" s="15">
        <f t="shared" si="3"/>
        <v>0</v>
      </c>
      <c r="O5" s="13">
        <f t="shared" si="2"/>
        <v>407</v>
      </c>
    </row>
    <row r="6" spans="1:15" ht="15.75" customHeight="1" thickBot="1" x14ac:dyDescent="0.3">
      <c r="A6" s="195" t="s">
        <v>3</v>
      </c>
      <c r="B6" s="16">
        <f t="shared" si="0"/>
        <v>183</v>
      </c>
      <c r="C6" s="18">
        <f t="shared" ref="C6:N6" si="4">C9+C57+C67+C79+C102+C133+C174</f>
        <v>132</v>
      </c>
      <c r="D6" s="18">
        <f t="shared" si="4"/>
        <v>0</v>
      </c>
      <c r="E6" s="18">
        <f t="shared" si="4"/>
        <v>0</v>
      </c>
      <c r="F6" s="18">
        <f t="shared" si="4"/>
        <v>0</v>
      </c>
      <c r="G6" s="18">
        <f t="shared" si="4"/>
        <v>0</v>
      </c>
      <c r="H6" s="18">
        <f t="shared" si="4"/>
        <v>51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6">
        <f t="shared" si="2"/>
        <v>183</v>
      </c>
    </row>
    <row r="7" spans="1:15" ht="15" customHeight="1" x14ac:dyDescent="0.25">
      <c r="A7" s="190" t="s">
        <v>4</v>
      </c>
      <c r="B7" s="19">
        <f t="shared" si="0"/>
        <v>60</v>
      </c>
      <c r="C7" s="21">
        <f t="shared" ref="C7:N7" si="5">C8+C9</f>
        <v>40</v>
      </c>
      <c r="D7" s="21">
        <f t="shared" si="5"/>
        <v>0</v>
      </c>
      <c r="E7" s="20">
        <f t="shared" si="5"/>
        <v>6</v>
      </c>
      <c r="F7" s="20">
        <f t="shared" si="5"/>
        <v>0</v>
      </c>
      <c r="G7" s="20">
        <f t="shared" si="5"/>
        <v>0</v>
      </c>
      <c r="H7" s="20">
        <f t="shared" si="5"/>
        <v>13</v>
      </c>
      <c r="I7" s="20">
        <f t="shared" si="5"/>
        <v>1</v>
      </c>
      <c r="J7" s="20">
        <f t="shared" si="5"/>
        <v>0</v>
      </c>
      <c r="K7" s="20">
        <f t="shared" si="5"/>
        <v>0</v>
      </c>
      <c r="L7" s="20">
        <f t="shared" si="5"/>
        <v>0</v>
      </c>
      <c r="M7" s="20">
        <f t="shared" si="5"/>
        <v>0</v>
      </c>
      <c r="N7" s="22">
        <f t="shared" si="5"/>
        <v>0</v>
      </c>
      <c r="O7" s="19">
        <f t="shared" si="2"/>
        <v>60</v>
      </c>
    </row>
    <row r="8" spans="1:15" ht="15" customHeight="1" x14ac:dyDescent="0.25">
      <c r="A8" s="191" t="s">
        <v>166</v>
      </c>
      <c r="B8" s="23">
        <f t="shared" si="0"/>
        <v>57</v>
      </c>
      <c r="C8" s="25">
        <f t="shared" ref="C8:N8" si="6">C10+C11+C12+C13+C14+C15+C16+C17+C18+C19+C20+C21+C22+C23+C24+C25+C26+C27+C28+C29+C30</f>
        <v>37</v>
      </c>
      <c r="D8" s="25">
        <f t="shared" si="6"/>
        <v>0</v>
      </c>
      <c r="E8" s="24">
        <f t="shared" si="6"/>
        <v>6</v>
      </c>
      <c r="F8" s="24">
        <f t="shared" si="6"/>
        <v>0</v>
      </c>
      <c r="G8" s="24">
        <f t="shared" si="6"/>
        <v>0</v>
      </c>
      <c r="H8" s="24">
        <f t="shared" si="6"/>
        <v>13</v>
      </c>
      <c r="I8" s="24">
        <f t="shared" si="6"/>
        <v>1</v>
      </c>
      <c r="J8" s="24">
        <f t="shared" si="6"/>
        <v>0</v>
      </c>
      <c r="K8" s="24">
        <f t="shared" si="6"/>
        <v>0</v>
      </c>
      <c r="L8" s="24">
        <f t="shared" si="6"/>
        <v>0</v>
      </c>
      <c r="M8" s="24">
        <f t="shared" si="6"/>
        <v>0</v>
      </c>
      <c r="N8" s="26">
        <f t="shared" si="6"/>
        <v>0</v>
      </c>
      <c r="O8" s="23">
        <f t="shared" si="2"/>
        <v>57</v>
      </c>
    </row>
    <row r="9" spans="1:15" ht="15.75" customHeight="1" thickBot="1" x14ac:dyDescent="0.3">
      <c r="A9" s="192" t="s">
        <v>167</v>
      </c>
      <c r="B9" s="27">
        <f t="shared" si="0"/>
        <v>3</v>
      </c>
      <c r="C9" s="44">
        <f>C31+C32+C33+C34+C35+C36+C37+C38+C39+C40</f>
        <v>3</v>
      </c>
      <c r="D9" s="44">
        <f t="shared" ref="D9:N9" si="7">D31+D32+D33+D34+D35+D36+D37+D38+D39+D40</f>
        <v>0</v>
      </c>
      <c r="E9" s="44">
        <f t="shared" si="7"/>
        <v>0</v>
      </c>
      <c r="F9" s="44">
        <f t="shared" si="7"/>
        <v>0</v>
      </c>
      <c r="G9" s="44">
        <f t="shared" si="7"/>
        <v>0</v>
      </c>
      <c r="H9" s="44">
        <f t="shared" si="7"/>
        <v>0</v>
      </c>
      <c r="I9" s="44">
        <f t="shared" si="7"/>
        <v>0</v>
      </c>
      <c r="J9" s="44">
        <f t="shared" si="7"/>
        <v>0</v>
      </c>
      <c r="K9" s="44">
        <f t="shared" si="7"/>
        <v>0</v>
      </c>
      <c r="L9" s="44">
        <f t="shared" si="7"/>
        <v>0</v>
      </c>
      <c r="M9" s="44">
        <f t="shared" si="7"/>
        <v>0</v>
      </c>
      <c r="N9" s="44">
        <f t="shared" si="7"/>
        <v>0</v>
      </c>
      <c r="O9" s="27">
        <f t="shared" si="2"/>
        <v>3</v>
      </c>
    </row>
    <row r="10" spans="1:15" x14ac:dyDescent="0.25">
      <c r="A10" s="38" t="s">
        <v>113</v>
      </c>
      <c r="B10" s="8">
        <f t="shared" si="0"/>
        <v>1</v>
      </c>
      <c r="C10" s="58">
        <v>1</v>
      </c>
      <c r="D10" s="35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8">
        <f t="shared" si="2"/>
        <v>1</v>
      </c>
    </row>
    <row r="11" spans="1:15" x14ac:dyDescent="0.25">
      <c r="A11" s="39" t="s">
        <v>112</v>
      </c>
      <c r="B11" s="13">
        <f t="shared" si="0"/>
        <v>1</v>
      </c>
      <c r="C11" s="59">
        <v>1</v>
      </c>
      <c r="D11" s="40"/>
      <c r="E11" s="30"/>
      <c r="F11" s="30"/>
      <c r="G11" s="30"/>
      <c r="H11" s="30"/>
      <c r="I11" s="30"/>
      <c r="J11" s="30"/>
      <c r="K11" s="30"/>
      <c r="L11" s="30"/>
      <c r="M11" s="30"/>
      <c r="N11" s="31"/>
      <c r="O11" s="13">
        <f t="shared" si="2"/>
        <v>1</v>
      </c>
    </row>
    <row r="12" spans="1:15" x14ac:dyDescent="0.25">
      <c r="A12" s="39" t="s">
        <v>114</v>
      </c>
      <c r="B12" s="13">
        <f t="shared" si="0"/>
        <v>2</v>
      </c>
      <c r="C12" s="59">
        <v>1</v>
      </c>
      <c r="D12" s="40"/>
      <c r="E12" s="30"/>
      <c r="F12" s="30"/>
      <c r="G12" s="30"/>
      <c r="H12" s="30">
        <v>1</v>
      </c>
      <c r="I12" s="30"/>
      <c r="J12" s="30"/>
      <c r="K12" s="30"/>
      <c r="L12" s="30"/>
      <c r="M12" s="30"/>
      <c r="N12" s="31"/>
      <c r="O12" s="13">
        <f t="shared" si="2"/>
        <v>2</v>
      </c>
    </row>
    <row r="13" spans="1:15" x14ac:dyDescent="0.25">
      <c r="A13" s="39" t="s">
        <v>115</v>
      </c>
      <c r="B13" s="13">
        <f t="shared" si="0"/>
        <v>3</v>
      </c>
      <c r="C13" s="59">
        <v>2</v>
      </c>
      <c r="D13" s="40"/>
      <c r="E13" s="30"/>
      <c r="F13" s="30"/>
      <c r="G13" s="30"/>
      <c r="H13" s="30">
        <v>1</v>
      </c>
      <c r="I13" s="30"/>
      <c r="J13" s="30"/>
      <c r="K13" s="30"/>
      <c r="L13" s="30"/>
      <c r="M13" s="30"/>
      <c r="N13" s="31"/>
      <c r="O13" s="13">
        <f t="shared" si="2"/>
        <v>3</v>
      </c>
    </row>
    <row r="14" spans="1:15" x14ac:dyDescent="0.25">
      <c r="A14" s="39" t="s">
        <v>116</v>
      </c>
      <c r="B14" s="13">
        <f t="shared" si="0"/>
        <v>2</v>
      </c>
      <c r="C14" s="59">
        <v>1</v>
      </c>
      <c r="D14" s="40"/>
      <c r="E14" s="30">
        <v>1</v>
      </c>
      <c r="F14" s="30"/>
      <c r="G14" s="30"/>
      <c r="H14" s="30"/>
      <c r="I14" s="30"/>
      <c r="J14" s="30"/>
      <c r="K14" s="30"/>
      <c r="L14" s="30"/>
      <c r="M14" s="30"/>
      <c r="N14" s="31"/>
      <c r="O14" s="13">
        <f t="shared" si="2"/>
        <v>2</v>
      </c>
    </row>
    <row r="15" spans="1:15" x14ac:dyDescent="0.25">
      <c r="A15" s="39" t="s">
        <v>5</v>
      </c>
      <c r="B15" s="13">
        <f t="shared" si="0"/>
        <v>1</v>
      </c>
      <c r="C15" s="59">
        <v>1</v>
      </c>
      <c r="D15" s="4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13">
        <f t="shared" si="2"/>
        <v>1</v>
      </c>
    </row>
    <row r="16" spans="1:15" x14ac:dyDescent="0.25">
      <c r="A16" s="39" t="s">
        <v>117</v>
      </c>
      <c r="B16" s="13">
        <f t="shared" si="0"/>
        <v>2</v>
      </c>
      <c r="C16" s="59">
        <v>2</v>
      </c>
      <c r="D16" s="40"/>
      <c r="E16" s="30"/>
      <c r="F16" s="30"/>
      <c r="G16" s="30"/>
      <c r="H16" s="30"/>
      <c r="I16" s="30"/>
      <c r="J16" s="30"/>
      <c r="K16" s="30"/>
      <c r="L16" s="30"/>
      <c r="M16" s="30"/>
      <c r="N16" s="31"/>
      <c r="O16" s="13">
        <f t="shared" si="2"/>
        <v>2</v>
      </c>
    </row>
    <row r="17" spans="1:15" x14ac:dyDescent="0.25">
      <c r="A17" s="39" t="s">
        <v>118</v>
      </c>
      <c r="B17" s="13">
        <f t="shared" si="0"/>
        <v>5</v>
      </c>
      <c r="C17" s="59">
        <v>2</v>
      </c>
      <c r="D17" s="40"/>
      <c r="E17" s="30">
        <v>1</v>
      </c>
      <c r="F17" s="30"/>
      <c r="G17" s="30"/>
      <c r="H17" s="30">
        <v>1</v>
      </c>
      <c r="I17" s="30">
        <v>1</v>
      </c>
      <c r="J17" s="30"/>
      <c r="K17" s="30"/>
      <c r="L17" s="30"/>
      <c r="M17" s="30"/>
      <c r="N17" s="31"/>
      <c r="O17" s="13">
        <f t="shared" si="2"/>
        <v>5</v>
      </c>
    </row>
    <row r="18" spans="1:15" x14ac:dyDescent="0.25">
      <c r="A18" s="39" t="s">
        <v>119</v>
      </c>
      <c r="B18" s="13">
        <f t="shared" si="0"/>
        <v>15</v>
      </c>
      <c r="C18" s="59">
        <v>9</v>
      </c>
      <c r="D18" s="40"/>
      <c r="E18" s="30">
        <v>2</v>
      </c>
      <c r="F18" s="30"/>
      <c r="G18" s="30"/>
      <c r="H18" s="30">
        <v>4</v>
      </c>
      <c r="I18" s="30"/>
      <c r="J18" s="30"/>
      <c r="K18" s="30"/>
      <c r="L18" s="30"/>
      <c r="M18" s="30"/>
      <c r="N18" s="31"/>
      <c r="O18" s="13">
        <f t="shared" si="2"/>
        <v>15</v>
      </c>
    </row>
    <row r="19" spans="1:15" x14ac:dyDescent="0.25">
      <c r="A19" s="39" t="s">
        <v>120</v>
      </c>
      <c r="B19" s="13">
        <f t="shared" si="0"/>
        <v>4</v>
      </c>
      <c r="C19" s="59">
        <v>2</v>
      </c>
      <c r="D19" s="40"/>
      <c r="E19" s="30">
        <v>1</v>
      </c>
      <c r="F19" s="30"/>
      <c r="G19" s="30"/>
      <c r="H19" s="30">
        <v>1</v>
      </c>
      <c r="I19" s="30"/>
      <c r="J19" s="30"/>
      <c r="K19" s="30"/>
      <c r="L19" s="30"/>
      <c r="M19" s="30"/>
      <c r="N19" s="31"/>
      <c r="O19" s="13">
        <f t="shared" si="2"/>
        <v>4</v>
      </c>
    </row>
    <row r="20" spans="1:15" x14ac:dyDescent="0.25">
      <c r="A20" s="39" t="s">
        <v>6</v>
      </c>
      <c r="B20" s="13">
        <f t="shared" si="0"/>
        <v>3</v>
      </c>
      <c r="C20" s="59">
        <v>2</v>
      </c>
      <c r="D20" s="40"/>
      <c r="E20" s="30"/>
      <c r="F20" s="30"/>
      <c r="G20" s="30"/>
      <c r="H20" s="30">
        <v>1</v>
      </c>
      <c r="I20" s="30"/>
      <c r="J20" s="30"/>
      <c r="K20" s="30"/>
      <c r="L20" s="30"/>
      <c r="M20" s="30"/>
      <c r="N20" s="31"/>
      <c r="O20" s="13">
        <f t="shared" si="2"/>
        <v>3</v>
      </c>
    </row>
    <row r="21" spans="1:15" x14ac:dyDescent="0.25">
      <c r="A21" s="39" t="s">
        <v>121</v>
      </c>
      <c r="B21" s="13">
        <f t="shared" si="0"/>
        <v>2</v>
      </c>
      <c r="C21" s="59">
        <v>1</v>
      </c>
      <c r="D21" s="40"/>
      <c r="E21" s="30"/>
      <c r="F21" s="30"/>
      <c r="G21" s="30"/>
      <c r="H21" s="30">
        <v>1</v>
      </c>
      <c r="I21" s="30"/>
      <c r="J21" s="30"/>
      <c r="K21" s="30"/>
      <c r="L21" s="30"/>
      <c r="M21" s="30"/>
      <c r="N21" s="31"/>
      <c r="O21" s="13">
        <f t="shared" si="2"/>
        <v>2</v>
      </c>
    </row>
    <row r="22" spans="1:15" x14ac:dyDescent="0.25">
      <c r="A22" s="39" t="s">
        <v>122</v>
      </c>
      <c r="B22" s="13">
        <f t="shared" si="0"/>
        <v>6</v>
      </c>
      <c r="C22" s="59">
        <v>4</v>
      </c>
      <c r="D22" s="40"/>
      <c r="E22" s="30">
        <v>1</v>
      </c>
      <c r="F22" s="30"/>
      <c r="G22" s="30"/>
      <c r="H22" s="30">
        <v>1</v>
      </c>
      <c r="I22" s="30"/>
      <c r="J22" s="30"/>
      <c r="K22" s="30"/>
      <c r="L22" s="30"/>
      <c r="M22" s="30"/>
      <c r="N22" s="31"/>
      <c r="O22" s="13">
        <f t="shared" si="2"/>
        <v>6</v>
      </c>
    </row>
    <row r="23" spans="1:15" x14ac:dyDescent="0.25">
      <c r="A23" s="39" t="s">
        <v>7</v>
      </c>
      <c r="B23" s="13">
        <f t="shared" si="0"/>
        <v>1</v>
      </c>
      <c r="C23" s="59">
        <v>1</v>
      </c>
      <c r="D23" s="40"/>
      <c r="E23" s="30"/>
      <c r="F23" s="30"/>
      <c r="G23" s="30"/>
      <c r="H23" s="30"/>
      <c r="I23" s="30"/>
      <c r="J23" s="30"/>
      <c r="K23" s="30"/>
      <c r="L23" s="30"/>
      <c r="M23" s="30"/>
      <c r="N23" s="31"/>
      <c r="O23" s="13">
        <f t="shared" si="2"/>
        <v>1</v>
      </c>
    </row>
    <row r="24" spans="1:15" x14ac:dyDescent="0.25">
      <c r="A24" s="39" t="s">
        <v>8</v>
      </c>
      <c r="B24" s="13">
        <f t="shared" si="0"/>
        <v>1</v>
      </c>
      <c r="C24" s="59">
        <v>1</v>
      </c>
      <c r="D24" s="40"/>
      <c r="E24" s="30"/>
      <c r="F24" s="30"/>
      <c r="G24" s="30"/>
      <c r="H24" s="30"/>
      <c r="I24" s="30"/>
      <c r="J24" s="30"/>
      <c r="K24" s="30"/>
      <c r="L24" s="30"/>
      <c r="M24" s="30"/>
      <c r="N24" s="31"/>
      <c r="O24" s="13">
        <f t="shared" si="2"/>
        <v>1</v>
      </c>
    </row>
    <row r="25" spans="1:15" x14ac:dyDescent="0.25">
      <c r="A25" s="39" t="s">
        <v>123</v>
      </c>
      <c r="B25" s="13">
        <f t="shared" si="0"/>
        <v>1</v>
      </c>
      <c r="C25" s="59">
        <v>1</v>
      </c>
      <c r="D25" s="40"/>
      <c r="E25" s="30"/>
      <c r="F25" s="30"/>
      <c r="G25" s="30"/>
      <c r="H25" s="30"/>
      <c r="I25" s="30"/>
      <c r="J25" s="30"/>
      <c r="K25" s="30"/>
      <c r="L25" s="30"/>
      <c r="M25" s="30"/>
      <c r="N25" s="31"/>
      <c r="O25" s="13">
        <f t="shared" si="2"/>
        <v>1</v>
      </c>
    </row>
    <row r="26" spans="1:15" x14ac:dyDescent="0.25">
      <c r="A26" s="39" t="s">
        <v>9</v>
      </c>
      <c r="B26" s="13">
        <f t="shared" si="0"/>
        <v>5</v>
      </c>
      <c r="C26" s="59">
        <v>3</v>
      </c>
      <c r="D26" s="40"/>
      <c r="E26" s="30"/>
      <c r="F26" s="30"/>
      <c r="G26" s="30"/>
      <c r="H26" s="30">
        <v>2</v>
      </c>
      <c r="I26" s="30"/>
      <c r="J26" s="30"/>
      <c r="K26" s="30"/>
      <c r="L26" s="30"/>
      <c r="M26" s="30"/>
      <c r="N26" s="31"/>
      <c r="O26" s="13">
        <f t="shared" si="2"/>
        <v>5</v>
      </c>
    </row>
    <row r="27" spans="1:15" x14ac:dyDescent="0.25">
      <c r="A27" s="39" t="s">
        <v>395</v>
      </c>
      <c r="B27" s="13">
        <f t="shared" si="0"/>
        <v>1</v>
      </c>
      <c r="C27" s="59">
        <v>1</v>
      </c>
      <c r="D27" s="4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13">
        <f t="shared" si="2"/>
        <v>1</v>
      </c>
    </row>
    <row r="28" spans="1:15" x14ac:dyDescent="0.25">
      <c r="A28" s="39" t="s">
        <v>10</v>
      </c>
      <c r="B28" s="13">
        <f t="shared" si="0"/>
        <v>1</v>
      </c>
      <c r="C28" s="59">
        <v>1</v>
      </c>
      <c r="D28" s="40"/>
      <c r="E28" s="30"/>
      <c r="F28" s="30"/>
      <c r="G28" s="30"/>
      <c r="H28" s="30"/>
      <c r="I28" s="30"/>
      <c r="J28" s="30"/>
      <c r="K28" s="30"/>
      <c r="L28" s="30"/>
      <c r="M28" s="30"/>
      <c r="N28" s="31"/>
      <c r="O28" s="13">
        <f t="shared" si="2"/>
        <v>1</v>
      </c>
    </row>
    <row r="29" spans="1:15" x14ac:dyDescent="0.25">
      <c r="A29" s="39" t="s">
        <v>11</v>
      </c>
      <c r="B29" s="13">
        <f t="shared" si="0"/>
        <v>0</v>
      </c>
      <c r="C29" s="59"/>
      <c r="D29" s="4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">
        <f t="shared" si="2"/>
        <v>0</v>
      </c>
    </row>
    <row r="30" spans="1:15" x14ac:dyDescent="0.25">
      <c r="A30" s="39" t="s">
        <v>12</v>
      </c>
      <c r="B30" s="13">
        <f t="shared" si="0"/>
        <v>0</v>
      </c>
      <c r="C30" s="59"/>
      <c r="D30" s="40"/>
      <c r="E30" s="30"/>
      <c r="F30" s="30"/>
      <c r="G30" s="30"/>
      <c r="H30" s="30"/>
      <c r="I30" s="30"/>
      <c r="J30" s="30"/>
      <c r="K30" s="30"/>
      <c r="L30" s="30"/>
      <c r="M30" s="30"/>
      <c r="N30" s="31"/>
      <c r="O30" s="13">
        <f t="shared" si="2"/>
        <v>0</v>
      </c>
    </row>
    <row r="31" spans="1:15" x14ac:dyDescent="0.25">
      <c r="A31" s="39" t="s">
        <v>375</v>
      </c>
      <c r="B31" s="13">
        <f t="shared" si="0"/>
        <v>0</v>
      </c>
      <c r="C31" s="59"/>
      <c r="D31" s="4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13">
        <f t="shared" si="2"/>
        <v>0</v>
      </c>
    </row>
    <row r="32" spans="1:15" x14ac:dyDescent="0.25">
      <c r="A32" s="39" t="s">
        <v>13</v>
      </c>
      <c r="B32" s="13">
        <f t="shared" si="0"/>
        <v>0</v>
      </c>
      <c r="C32" s="59"/>
      <c r="D32" s="4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">
        <f t="shared" si="2"/>
        <v>0</v>
      </c>
    </row>
    <row r="33" spans="1:15" x14ac:dyDescent="0.25">
      <c r="A33" s="39" t="s">
        <v>401</v>
      </c>
      <c r="B33" s="13">
        <f t="shared" si="0"/>
        <v>1</v>
      </c>
      <c r="C33" s="59">
        <v>1</v>
      </c>
      <c r="D33" s="4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13">
        <f t="shared" si="2"/>
        <v>1</v>
      </c>
    </row>
    <row r="34" spans="1:15" x14ac:dyDescent="0.25">
      <c r="A34" s="39" t="s">
        <v>14</v>
      </c>
      <c r="B34" s="13">
        <f t="shared" si="0"/>
        <v>0</v>
      </c>
      <c r="C34" s="59"/>
      <c r="D34" s="4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13">
        <f t="shared" si="2"/>
        <v>0</v>
      </c>
    </row>
    <row r="35" spans="1:15" x14ac:dyDescent="0.25">
      <c r="A35" s="39" t="s">
        <v>15</v>
      </c>
      <c r="B35" s="13">
        <f t="shared" si="0"/>
        <v>0</v>
      </c>
      <c r="C35" s="59"/>
      <c r="D35" s="4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13">
        <f t="shared" si="2"/>
        <v>0</v>
      </c>
    </row>
    <row r="36" spans="1:15" x14ac:dyDescent="0.25">
      <c r="A36" s="39" t="s">
        <v>106</v>
      </c>
      <c r="B36" s="13">
        <f t="shared" si="0"/>
        <v>0</v>
      </c>
      <c r="C36" s="59"/>
      <c r="D36" s="4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13">
        <f t="shared" si="2"/>
        <v>0</v>
      </c>
    </row>
    <row r="37" spans="1:15" x14ac:dyDescent="0.25">
      <c r="A37" s="39" t="s">
        <v>107</v>
      </c>
      <c r="B37" s="13">
        <f>SUM(C37:N37)</f>
        <v>0</v>
      </c>
      <c r="C37" s="59"/>
      <c r="D37" s="4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13">
        <f t="shared" si="2"/>
        <v>0</v>
      </c>
    </row>
    <row r="38" spans="1:15" x14ac:dyDescent="0.25">
      <c r="A38" s="39" t="s">
        <v>108</v>
      </c>
      <c r="B38" s="13">
        <f>SUM(C38:N38)</f>
        <v>0</v>
      </c>
      <c r="C38" s="59"/>
      <c r="D38" s="4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13">
        <f t="shared" si="2"/>
        <v>0</v>
      </c>
    </row>
    <row r="39" spans="1:15" x14ac:dyDescent="0.25">
      <c r="A39" s="39" t="s">
        <v>109</v>
      </c>
      <c r="B39" s="13">
        <f>SUM(C39:N39)</f>
        <v>0</v>
      </c>
      <c r="C39" s="59"/>
      <c r="D39" s="40"/>
      <c r="E39" s="30"/>
      <c r="F39" s="30"/>
      <c r="G39" s="30"/>
      <c r="H39" s="30"/>
      <c r="I39" s="30"/>
      <c r="J39" s="30"/>
      <c r="K39" s="30"/>
      <c r="L39" s="30"/>
      <c r="M39" s="30"/>
      <c r="N39" s="31"/>
      <c r="O39" s="13">
        <f t="shared" si="2"/>
        <v>0</v>
      </c>
    </row>
    <row r="40" spans="1:15" ht="15.75" thickBot="1" x14ac:dyDescent="0.3">
      <c r="A40" s="42" t="s">
        <v>16</v>
      </c>
      <c r="B40" s="16">
        <f t="shared" ref="B40:B107" si="8">SUM(C40:N40)</f>
        <v>2</v>
      </c>
      <c r="C40" s="60">
        <v>2</v>
      </c>
      <c r="D40" s="43"/>
      <c r="E40" s="32"/>
      <c r="F40" s="32"/>
      <c r="G40" s="32"/>
      <c r="H40" s="32"/>
      <c r="I40" s="32"/>
      <c r="J40" s="32"/>
      <c r="K40" s="32"/>
      <c r="L40" s="32"/>
      <c r="M40" s="32"/>
      <c r="N40" s="33"/>
      <c r="O40" s="16">
        <f>SUM(C40:N40)</f>
        <v>2</v>
      </c>
    </row>
    <row r="41" spans="1:15" ht="15.75" customHeight="1" thickBot="1" x14ac:dyDescent="0.3">
      <c r="A41" s="189" t="s">
        <v>17</v>
      </c>
      <c r="B41" s="62">
        <f t="shared" si="8"/>
        <v>16</v>
      </c>
      <c r="C41" s="63">
        <f t="shared" ref="C41:N41" si="9">C42+C43+C44+C45+C46+C47+C48+C49+C50+C51+C52+C53+C54</f>
        <v>12</v>
      </c>
      <c r="D41" s="63">
        <f t="shared" si="9"/>
        <v>0</v>
      </c>
      <c r="E41" s="64">
        <f t="shared" si="9"/>
        <v>0</v>
      </c>
      <c r="F41" s="64">
        <f t="shared" si="9"/>
        <v>0</v>
      </c>
      <c r="G41" s="64">
        <f t="shared" si="9"/>
        <v>0</v>
      </c>
      <c r="H41" s="64">
        <f t="shared" si="9"/>
        <v>4</v>
      </c>
      <c r="I41" s="64">
        <f t="shared" si="9"/>
        <v>0</v>
      </c>
      <c r="J41" s="64">
        <f t="shared" si="9"/>
        <v>0</v>
      </c>
      <c r="K41" s="64">
        <f t="shared" si="9"/>
        <v>0</v>
      </c>
      <c r="L41" s="64">
        <f t="shared" si="9"/>
        <v>0</v>
      </c>
      <c r="M41" s="64">
        <f t="shared" si="9"/>
        <v>0</v>
      </c>
      <c r="N41" s="65">
        <f t="shared" si="9"/>
        <v>0</v>
      </c>
      <c r="O41" s="66">
        <f>SUM(C41:N41)</f>
        <v>16</v>
      </c>
    </row>
    <row r="42" spans="1:15" x14ac:dyDescent="0.25">
      <c r="A42" s="38" t="s">
        <v>124</v>
      </c>
      <c r="B42" s="8">
        <f t="shared" si="8"/>
        <v>1</v>
      </c>
      <c r="C42" s="58">
        <v>1</v>
      </c>
      <c r="D42" s="35"/>
      <c r="E42" s="28"/>
      <c r="F42" s="28"/>
      <c r="G42" s="28"/>
      <c r="H42" s="28"/>
      <c r="I42" s="28"/>
      <c r="J42" s="28"/>
      <c r="K42" s="28"/>
      <c r="L42" s="28"/>
      <c r="M42" s="28"/>
      <c r="N42" s="29"/>
      <c r="O42" s="8">
        <f>SUM(C42:N42)</f>
        <v>1</v>
      </c>
    </row>
    <row r="43" spans="1:15" x14ac:dyDescent="0.25">
      <c r="A43" s="39" t="s">
        <v>125</v>
      </c>
      <c r="B43" s="13">
        <f t="shared" si="8"/>
        <v>1</v>
      </c>
      <c r="C43" s="59">
        <v>1</v>
      </c>
      <c r="D43" s="40"/>
      <c r="E43" s="30"/>
      <c r="F43" s="30"/>
      <c r="G43" s="30"/>
      <c r="H43" s="30"/>
      <c r="I43" s="30"/>
      <c r="J43" s="30"/>
      <c r="K43" s="30"/>
      <c r="L43" s="30"/>
      <c r="M43" s="30"/>
      <c r="N43" s="31"/>
      <c r="O43" s="13">
        <f t="shared" ref="O43:O58" si="10">SUM(C43:N43)</f>
        <v>1</v>
      </c>
    </row>
    <row r="44" spans="1:15" x14ac:dyDescent="0.25">
      <c r="A44" s="39" t="s">
        <v>130</v>
      </c>
      <c r="B44" s="13">
        <f t="shared" si="8"/>
        <v>1</v>
      </c>
      <c r="C44" s="59">
        <v>1</v>
      </c>
      <c r="D44" s="40"/>
      <c r="E44" s="30"/>
      <c r="F44" s="30"/>
      <c r="G44" s="30"/>
      <c r="H44" s="30"/>
      <c r="I44" s="30"/>
      <c r="J44" s="30"/>
      <c r="K44" s="30"/>
      <c r="L44" s="30"/>
      <c r="M44" s="30"/>
      <c r="N44" s="31"/>
      <c r="O44" s="13">
        <f t="shared" si="10"/>
        <v>1</v>
      </c>
    </row>
    <row r="45" spans="1:15" x14ac:dyDescent="0.25">
      <c r="A45" s="39" t="s">
        <v>18</v>
      </c>
      <c r="B45" s="13">
        <f t="shared" si="8"/>
        <v>2</v>
      </c>
      <c r="C45" s="59">
        <v>1</v>
      </c>
      <c r="D45" s="40"/>
      <c r="E45" s="30"/>
      <c r="F45" s="30"/>
      <c r="G45" s="30"/>
      <c r="H45" s="30">
        <v>1</v>
      </c>
      <c r="I45" s="30"/>
      <c r="J45" s="30"/>
      <c r="K45" s="30"/>
      <c r="L45" s="30"/>
      <c r="M45" s="30"/>
      <c r="N45" s="31"/>
      <c r="O45" s="13">
        <f t="shared" si="10"/>
        <v>2</v>
      </c>
    </row>
    <row r="46" spans="1:15" x14ac:dyDescent="0.25">
      <c r="A46" s="39" t="s">
        <v>131</v>
      </c>
      <c r="B46" s="13">
        <f t="shared" si="8"/>
        <v>2</v>
      </c>
      <c r="C46" s="59">
        <v>1</v>
      </c>
      <c r="D46" s="40"/>
      <c r="E46" s="30"/>
      <c r="F46" s="30"/>
      <c r="G46" s="30"/>
      <c r="H46" s="30">
        <v>1</v>
      </c>
      <c r="I46" s="30"/>
      <c r="J46" s="30"/>
      <c r="K46" s="30"/>
      <c r="L46" s="30"/>
      <c r="M46" s="30"/>
      <c r="N46" s="31"/>
      <c r="O46" s="13">
        <f t="shared" si="10"/>
        <v>2</v>
      </c>
    </row>
    <row r="47" spans="1:15" x14ac:dyDescent="0.25">
      <c r="A47" s="39" t="s">
        <v>126</v>
      </c>
      <c r="B47" s="13">
        <f t="shared" si="8"/>
        <v>1</v>
      </c>
      <c r="C47" s="59">
        <v>1</v>
      </c>
      <c r="D47" s="40"/>
      <c r="E47" s="30"/>
      <c r="F47" s="30"/>
      <c r="G47" s="30"/>
      <c r="H47" s="30"/>
      <c r="I47" s="30"/>
      <c r="J47" s="30"/>
      <c r="K47" s="30"/>
      <c r="L47" s="30"/>
      <c r="M47" s="30"/>
      <c r="N47" s="31"/>
      <c r="O47" s="13">
        <f t="shared" si="10"/>
        <v>1</v>
      </c>
    </row>
    <row r="48" spans="1:15" x14ac:dyDescent="0.25">
      <c r="A48" s="39" t="s">
        <v>127</v>
      </c>
      <c r="B48" s="13">
        <f t="shared" si="8"/>
        <v>1</v>
      </c>
      <c r="C48" s="59">
        <v>1</v>
      </c>
      <c r="D48" s="40"/>
      <c r="E48" s="30"/>
      <c r="F48" s="30"/>
      <c r="G48" s="30"/>
      <c r="H48" s="30"/>
      <c r="I48" s="30"/>
      <c r="J48" s="30"/>
      <c r="K48" s="30"/>
      <c r="L48" s="30"/>
      <c r="M48" s="30"/>
      <c r="N48" s="31"/>
      <c r="O48" s="13">
        <f t="shared" si="10"/>
        <v>1</v>
      </c>
    </row>
    <row r="49" spans="1:15" x14ac:dyDescent="0.25">
      <c r="A49" s="39" t="s">
        <v>132</v>
      </c>
      <c r="B49" s="13">
        <f t="shared" si="8"/>
        <v>1</v>
      </c>
      <c r="C49" s="59">
        <v>1</v>
      </c>
      <c r="D49" s="40"/>
      <c r="E49" s="30"/>
      <c r="F49" s="30"/>
      <c r="G49" s="30"/>
      <c r="H49" s="30"/>
      <c r="I49" s="30"/>
      <c r="J49" s="30"/>
      <c r="K49" s="30"/>
      <c r="L49" s="30"/>
      <c r="M49" s="30"/>
      <c r="N49" s="31"/>
      <c r="O49" s="13">
        <f t="shared" si="10"/>
        <v>1</v>
      </c>
    </row>
    <row r="50" spans="1:15" x14ac:dyDescent="0.25">
      <c r="A50" s="39" t="s">
        <v>133</v>
      </c>
      <c r="B50" s="13">
        <f t="shared" si="8"/>
        <v>2</v>
      </c>
      <c r="C50" s="59">
        <v>1</v>
      </c>
      <c r="D50" s="40"/>
      <c r="E50" s="30"/>
      <c r="F50" s="30"/>
      <c r="G50" s="30"/>
      <c r="H50" s="30">
        <v>1</v>
      </c>
      <c r="I50" s="30"/>
      <c r="J50" s="30"/>
      <c r="K50" s="30"/>
      <c r="L50" s="30"/>
      <c r="M50" s="30"/>
      <c r="N50" s="31"/>
      <c r="O50" s="13">
        <f t="shared" si="10"/>
        <v>2</v>
      </c>
    </row>
    <row r="51" spans="1:15" x14ac:dyDescent="0.25">
      <c r="A51" s="39" t="s">
        <v>134</v>
      </c>
      <c r="B51" s="13">
        <f t="shared" si="8"/>
        <v>1</v>
      </c>
      <c r="C51" s="59">
        <v>1</v>
      </c>
      <c r="D51" s="40"/>
      <c r="E51" s="30"/>
      <c r="F51" s="30"/>
      <c r="G51" s="30"/>
      <c r="H51" s="30"/>
      <c r="I51" s="30"/>
      <c r="J51" s="30"/>
      <c r="K51" s="30"/>
      <c r="L51" s="30"/>
      <c r="M51" s="30"/>
      <c r="N51" s="31"/>
      <c r="O51" s="13">
        <f t="shared" si="10"/>
        <v>1</v>
      </c>
    </row>
    <row r="52" spans="1:15" x14ac:dyDescent="0.25">
      <c r="A52" s="39" t="s">
        <v>128</v>
      </c>
      <c r="B52" s="13">
        <f t="shared" si="8"/>
        <v>0</v>
      </c>
      <c r="C52" s="59"/>
      <c r="D52" s="4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3">
        <f t="shared" si="10"/>
        <v>0</v>
      </c>
    </row>
    <row r="53" spans="1:15" x14ac:dyDescent="0.25">
      <c r="A53" s="39" t="s">
        <v>135</v>
      </c>
      <c r="B53" s="13">
        <f t="shared" si="8"/>
        <v>2</v>
      </c>
      <c r="C53" s="59">
        <v>1</v>
      </c>
      <c r="D53" s="40"/>
      <c r="E53" s="30"/>
      <c r="F53" s="30"/>
      <c r="G53" s="30"/>
      <c r="H53" s="30">
        <v>1</v>
      </c>
      <c r="I53" s="30"/>
      <c r="J53" s="30"/>
      <c r="K53" s="30"/>
      <c r="L53" s="30"/>
      <c r="M53" s="30"/>
      <c r="N53" s="31"/>
      <c r="O53" s="13">
        <f t="shared" si="10"/>
        <v>2</v>
      </c>
    </row>
    <row r="54" spans="1:15" ht="15.75" thickBot="1" x14ac:dyDescent="0.3">
      <c r="A54" s="42" t="s">
        <v>129</v>
      </c>
      <c r="B54" s="16">
        <f t="shared" si="8"/>
        <v>1</v>
      </c>
      <c r="C54" s="60">
        <v>1</v>
      </c>
      <c r="D54" s="43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16">
        <f t="shared" si="10"/>
        <v>1</v>
      </c>
    </row>
    <row r="55" spans="1:15" ht="15.75" customHeight="1" x14ac:dyDescent="0.25">
      <c r="A55" s="190" t="s">
        <v>374</v>
      </c>
      <c r="B55" s="66">
        <f t="shared" si="8"/>
        <v>24</v>
      </c>
      <c r="C55" s="63">
        <f t="shared" ref="C55:N55" si="11">C56+C57</f>
        <v>10</v>
      </c>
      <c r="D55" s="63">
        <f t="shared" si="11"/>
        <v>2</v>
      </c>
      <c r="E55" s="64">
        <f t="shared" si="11"/>
        <v>4</v>
      </c>
      <c r="F55" s="64">
        <f t="shared" si="11"/>
        <v>0</v>
      </c>
      <c r="G55" s="64">
        <f t="shared" si="11"/>
        <v>0</v>
      </c>
      <c r="H55" s="64">
        <f t="shared" si="11"/>
        <v>8</v>
      </c>
      <c r="I55" s="64">
        <f t="shared" si="11"/>
        <v>0</v>
      </c>
      <c r="J55" s="64">
        <f t="shared" si="11"/>
        <v>0</v>
      </c>
      <c r="K55" s="64">
        <f t="shared" si="11"/>
        <v>0</v>
      </c>
      <c r="L55" s="64">
        <f t="shared" si="11"/>
        <v>0</v>
      </c>
      <c r="M55" s="64">
        <f t="shared" si="11"/>
        <v>0</v>
      </c>
      <c r="N55" s="75">
        <f t="shared" si="11"/>
        <v>0</v>
      </c>
      <c r="O55" s="66">
        <f t="shared" si="10"/>
        <v>24</v>
      </c>
    </row>
    <row r="56" spans="1:15" x14ac:dyDescent="0.25">
      <c r="A56" s="191" t="s">
        <v>166</v>
      </c>
      <c r="B56" s="67">
        <f t="shared" si="8"/>
        <v>24</v>
      </c>
      <c r="C56" s="68">
        <f>C58+C59+C60+C61+C62</f>
        <v>10</v>
      </c>
      <c r="D56" s="68">
        <f t="shared" ref="D56:N56" si="12">D58+D59+D60+D61+D62</f>
        <v>2</v>
      </c>
      <c r="E56" s="68">
        <f t="shared" si="12"/>
        <v>4</v>
      </c>
      <c r="F56" s="68">
        <f t="shared" si="12"/>
        <v>0</v>
      </c>
      <c r="G56" s="68">
        <f t="shared" si="12"/>
        <v>0</v>
      </c>
      <c r="H56" s="68">
        <f t="shared" si="12"/>
        <v>8</v>
      </c>
      <c r="I56" s="68">
        <f t="shared" si="12"/>
        <v>0</v>
      </c>
      <c r="J56" s="68">
        <f t="shared" si="12"/>
        <v>0</v>
      </c>
      <c r="K56" s="68">
        <f t="shared" si="12"/>
        <v>0</v>
      </c>
      <c r="L56" s="68">
        <f t="shared" si="12"/>
        <v>0</v>
      </c>
      <c r="M56" s="68">
        <f t="shared" si="12"/>
        <v>0</v>
      </c>
      <c r="N56" s="68">
        <f t="shared" si="12"/>
        <v>0</v>
      </c>
      <c r="O56" s="67">
        <f t="shared" si="10"/>
        <v>24</v>
      </c>
    </row>
    <row r="57" spans="1:15" ht="15.75" thickBot="1" x14ac:dyDescent="0.3">
      <c r="A57" s="192" t="s">
        <v>167</v>
      </c>
      <c r="B57" s="71">
        <f t="shared" si="8"/>
        <v>0</v>
      </c>
      <c r="C57" s="72">
        <f>C63+C64</f>
        <v>0</v>
      </c>
      <c r="D57" s="72">
        <f t="shared" ref="D57:N57" si="13">D63+D64</f>
        <v>0</v>
      </c>
      <c r="E57" s="72">
        <f t="shared" si="13"/>
        <v>0</v>
      </c>
      <c r="F57" s="72">
        <f t="shared" si="13"/>
        <v>0</v>
      </c>
      <c r="G57" s="72">
        <f t="shared" si="13"/>
        <v>0</v>
      </c>
      <c r="H57" s="72">
        <f t="shared" si="13"/>
        <v>0</v>
      </c>
      <c r="I57" s="72">
        <f t="shared" si="13"/>
        <v>0</v>
      </c>
      <c r="J57" s="72">
        <f t="shared" si="13"/>
        <v>0</v>
      </c>
      <c r="K57" s="72">
        <f t="shared" si="13"/>
        <v>0</v>
      </c>
      <c r="L57" s="72">
        <f t="shared" si="13"/>
        <v>0</v>
      </c>
      <c r="M57" s="72">
        <f t="shared" si="13"/>
        <v>0</v>
      </c>
      <c r="N57" s="72">
        <f t="shared" si="13"/>
        <v>0</v>
      </c>
      <c r="O57" s="71">
        <f t="shared" si="10"/>
        <v>0</v>
      </c>
    </row>
    <row r="58" spans="1:15" x14ac:dyDescent="0.25">
      <c r="A58" s="38" t="s">
        <v>396</v>
      </c>
      <c r="B58" s="8">
        <f t="shared" si="8"/>
        <v>15</v>
      </c>
      <c r="C58" s="58">
        <v>6</v>
      </c>
      <c r="D58" s="35">
        <v>1</v>
      </c>
      <c r="E58" s="28">
        <v>3</v>
      </c>
      <c r="F58" s="28"/>
      <c r="G58" s="28"/>
      <c r="H58" s="28">
        <v>5</v>
      </c>
      <c r="I58" s="28"/>
      <c r="J58" s="28"/>
      <c r="K58" s="28"/>
      <c r="L58" s="28"/>
      <c r="M58" s="28"/>
      <c r="N58" s="29"/>
      <c r="O58" s="8">
        <f t="shared" si="10"/>
        <v>15</v>
      </c>
    </row>
    <row r="59" spans="1:15" x14ac:dyDescent="0.25">
      <c r="A59" s="39" t="s">
        <v>136</v>
      </c>
      <c r="B59" s="13">
        <f t="shared" si="8"/>
        <v>2</v>
      </c>
      <c r="C59" s="59">
        <v>1</v>
      </c>
      <c r="D59" s="40"/>
      <c r="E59" s="30"/>
      <c r="F59" s="30"/>
      <c r="G59" s="30"/>
      <c r="H59" s="30">
        <v>1</v>
      </c>
      <c r="I59" s="30"/>
      <c r="J59" s="30"/>
      <c r="K59" s="30"/>
      <c r="L59" s="30"/>
      <c r="M59" s="30"/>
      <c r="N59" s="31"/>
      <c r="O59" s="13">
        <f>SUM(C59:N59)</f>
        <v>2</v>
      </c>
    </row>
    <row r="60" spans="1:15" x14ac:dyDescent="0.25">
      <c r="A60" s="39" t="s">
        <v>137</v>
      </c>
      <c r="B60" s="13">
        <f t="shared" si="8"/>
        <v>5</v>
      </c>
      <c r="C60" s="59">
        <v>2</v>
      </c>
      <c r="D60" s="40">
        <v>1</v>
      </c>
      <c r="E60" s="30">
        <v>1</v>
      </c>
      <c r="F60" s="30"/>
      <c r="G60" s="30"/>
      <c r="H60" s="30">
        <v>1</v>
      </c>
      <c r="I60" s="30"/>
      <c r="J60" s="30"/>
      <c r="K60" s="30"/>
      <c r="L60" s="30"/>
      <c r="M60" s="30"/>
      <c r="N60" s="31"/>
      <c r="O60" s="13">
        <f>SUM(C60:N60)</f>
        <v>5</v>
      </c>
    </row>
    <row r="61" spans="1:15" ht="15" customHeight="1" x14ac:dyDescent="0.25">
      <c r="A61" s="39" t="s">
        <v>138</v>
      </c>
      <c r="B61" s="13">
        <f t="shared" si="8"/>
        <v>0</v>
      </c>
      <c r="C61" s="59"/>
      <c r="D61" s="40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13">
        <f>SUM(C61:N61)</f>
        <v>0</v>
      </c>
    </row>
    <row r="62" spans="1:15" ht="15" customHeight="1" x14ac:dyDescent="0.25">
      <c r="A62" s="39" t="s">
        <v>19</v>
      </c>
      <c r="B62" s="13">
        <f t="shared" si="8"/>
        <v>2</v>
      </c>
      <c r="C62" s="59">
        <v>1</v>
      </c>
      <c r="D62" s="40"/>
      <c r="E62" s="30"/>
      <c r="F62" s="30"/>
      <c r="G62" s="30"/>
      <c r="H62" s="30">
        <v>1</v>
      </c>
      <c r="I62" s="30"/>
      <c r="J62" s="30"/>
      <c r="K62" s="30"/>
      <c r="L62" s="30"/>
      <c r="M62" s="30"/>
      <c r="N62" s="31"/>
      <c r="O62" s="13">
        <f>SUM(C62:N62)</f>
        <v>2</v>
      </c>
    </row>
    <row r="63" spans="1:15" ht="15.75" customHeight="1" x14ac:dyDescent="0.25">
      <c r="A63" s="39" t="s">
        <v>372</v>
      </c>
      <c r="B63" s="13">
        <f t="shared" si="8"/>
        <v>0</v>
      </c>
      <c r="C63" s="59"/>
      <c r="D63" s="40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13">
        <f t="shared" ref="O63:O68" si="14">SUM(C63:N63)</f>
        <v>0</v>
      </c>
    </row>
    <row r="64" spans="1:15" ht="15.75" thickBot="1" x14ac:dyDescent="0.3">
      <c r="A64" s="39" t="s">
        <v>373</v>
      </c>
      <c r="B64" s="13">
        <f t="shared" si="8"/>
        <v>0</v>
      </c>
      <c r="C64" s="59"/>
      <c r="D64" s="40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13">
        <f t="shared" si="14"/>
        <v>0</v>
      </c>
    </row>
    <row r="65" spans="1:15" x14ac:dyDescent="0.25">
      <c r="A65" s="190" t="s">
        <v>20</v>
      </c>
      <c r="B65" s="66">
        <f t="shared" si="8"/>
        <v>53</v>
      </c>
      <c r="C65" s="77">
        <f t="shared" ref="C65:N65" si="15">C66+C67</f>
        <v>37</v>
      </c>
      <c r="D65" s="63">
        <f t="shared" si="15"/>
        <v>3</v>
      </c>
      <c r="E65" s="64">
        <f t="shared" si="15"/>
        <v>3</v>
      </c>
      <c r="F65" s="64">
        <f t="shared" si="15"/>
        <v>0</v>
      </c>
      <c r="G65" s="64">
        <f t="shared" si="15"/>
        <v>0</v>
      </c>
      <c r="H65" s="64">
        <f t="shared" si="15"/>
        <v>10</v>
      </c>
      <c r="I65" s="64">
        <f t="shared" si="15"/>
        <v>0</v>
      </c>
      <c r="J65" s="64">
        <f t="shared" si="15"/>
        <v>0</v>
      </c>
      <c r="K65" s="64">
        <f t="shared" si="15"/>
        <v>0</v>
      </c>
      <c r="L65" s="64">
        <f t="shared" si="15"/>
        <v>0</v>
      </c>
      <c r="M65" s="64">
        <f t="shared" si="15"/>
        <v>0</v>
      </c>
      <c r="N65" s="65">
        <f t="shared" si="15"/>
        <v>0</v>
      </c>
      <c r="O65" s="86">
        <f t="shared" si="14"/>
        <v>53</v>
      </c>
    </row>
    <row r="66" spans="1:15" x14ac:dyDescent="0.25">
      <c r="A66" s="191" t="s">
        <v>166</v>
      </c>
      <c r="B66" s="67">
        <f t="shared" si="8"/>
        <v>28</v>
      </c>
      <c r="C66" s="89">
        <f>C68+C69+C70</f>
        <v>17</v>
      </c>
      <c r="D66" s="68">
        <f t="shared" ref="D66:N66" si="16">D68+D69+D70</f>
        <v>3</v>
      </c>
      <c r="E66" s="69">
        <f t="shared" si="16"/>
        <v>3</v>
      </c>
      <c r="F66" s="69">
        <f t="shared" si="16"/>
        <v>0</v>
      </c>
      <c r="G66" s="69">
        <f t="shared" si="16"/>
        <v>0</v>
      </c>
      <c r="H66" s="69">
        <f t="shared" si="16"/>
        <v>5</v>
      </c>
      <c r="I66" s="69">
        <f t="shared" si="16"/>
        <v>0</v>
      </c>
      <c r="J66" s="69">
        <f t="shared" si="16"/>
        <v>0</v>
      </c>
      <c r="K66" s="69">
        <f t="shared" si="16"/>
        <v>0</v>
      </c>
      <c r="L66" s="69">
        <f t="shared" si="16"/>
        <v>0</v>
      </c>
      <c r="M66" s="69">
        <f t="shared" si="16"/>
        <v>0</v>
      </c>
      <c r="N66" s="70">
        <f t="shared" si="16"/>
        <v>0</v>
      </c>
      <c r="O66" s="87">
        <f t="shared" si="14"/>
        <v>28</v>
      </c>
    </row>
    <row r="67" spans="1:15" ht="15.75" thickBot="1" x14ac:dyDescent="0.3">
      <c r="A67" s="192" t="s">
        <v>167</v>
      </c>
      <c r="B67" s="71">
        <f t="shared" si="8"/>
        <v>25</v>
      </c>
      <c r="C67" s="78">
        <f>C71+C72+C73+C74+C75+C76</f>
        <v>20</v>
      </c>
      <c r="D67" s="72">
        <f t="shared" ref="D67:N67" si="17">D71+D72+D73+D74+D75+D76</f>
        <v>0</v>
      </c>
      <c r="E67" s="72">
        <f t="shared" si="17"/>
        <v>0</v>
      </c>
      <c r="F67" s="72">
        <f t="shared" si="17"/>
        <v>0</v>
      </c>
      <c r="G67" s="72">
        <f t="shared" si="17"/>
        <v>0</v>
      </c>
      <c r="H67" s="72">
        <f t="shared" si="17"/>
        <v>5</v>
      </c>
      <c r="I67" s="72">
        <f t="shared" si="17"/>
        <v>0</v>
      </c>
      <c r="J67" s="72">
        <f t="shared" si="17"/>
        <v>0</v>
      </c>
      <c r="K67" s="72">
        <f t="shared" si="17"/>
        <v>0</v>
      </c>
      <c r="L67" s="72">
        <f t="shared" si="17"/>
        <v>0</v>
      </c>
      <c r="M67" s="72">
        <f t="shared" si="17"/>
        <v>0</v>
      </c>
      <c r="N67" s="88">
        <f t="shared" si="17"/>
        <v>0</v>
      </c>
      <c r="O67" s="88">
        <f t="shared" si="14"/>
        <v>25</v>
      </c>
    </row>
    <row r="68" spans="1:15" x14ac:dyDescent="0.25">
      <c r="A68" s="38" t="s">
        <v>139</v>
      </c>
      <c r="B68" s="8">
        <f t="shared" si="8"/>
        <v>8</v>
      </c>
      <c r="C68" s="58">
        <v>5</v>
      </c>
      <c r="D68" s="35">
        <v>1</v>
      </c>
      <c r="E68" s="28"/>
      <c r="F68" s="28"/>
      <c r="G68" s="28"/>
      <c r="H68" s="28">
        <v>2</v>
      </c>
      <c r="I68" s="28"/>
      <c r="J68" s="28"/>
      <c r="K68" s="28"/>
      <c r="L68" s="28"/>
      <c r="M68" s="28"/>
      <c r="N68" s="29"/>
      <c r="O68" s="8">
        <f t="shared" si="14"/>
        <v>8</v>
      </c>
    </row>
    <row r="69" spans="1:15" x14ac:dyDescent="0.25">
      <c r="A69" s="39" t="s">
        <v>140</v>
      </c>
      <c r="B69" s="13">
        <f t="shared" si="8"/>
        <v>15</v>
      </c>
      <c r="C69" s="59">
        <v>10</v>
      </c>
      <c r="D69" s="40">
        <v>1</v>
      </c>
      <c r="E69" s="30">
        <v>2</v>
      </c>
      <c r="F69" s="30"/>
      <c r="G69" s="30"/>
      <c r="H69" s="30">
        <v>2</v>
      </c>
      <c r="I69" s="30"/>
      <c r="J69" s="30"/>
      <c r="K69" s="30"/>
      <c r="L69" s="30"/>
      <c r="M69" s="30"/>
      <c r="N69" s="31"/>
      <c r="O69" s="13">
        <f t="shared" ref="O69:O76" si="18">SUM(C69:N69)</f>
        <v>15</v>
      </c>
    </row>
    <row r="70" spans="1:15" ht="13.5" customHeight="1" x14ac:dyDescent="0.25">
      <c r="A70" s="39" t="s">
        <v>141</v>
      </c>
      <c r="B70" s="13">
        <f t="shared" si="8"/>
        <v>5</v>
      </c>
      <c r="C70" s="59">
        <v>2</v>
      </c>
      <c r="D70" s="40">
        <v>1</v>
      </c>
      <c r="E70" s="30">
        <v>1</v>
      </c>
      <c r="F70" s="30"/>
      <c r="G70" s="30"/>
      <c r="H70" s="30">
        <v>1</v>
      </c>
      <c r="I70" s="30"/>
      <c r="J70" s="30"/>
      <c r="K70" s="30"/>
      <c r="L70" s="30"/>
      <c r="M70" s="30"/>
      <c r="N70" s="31"/>
      <c r="O70" s="13">
        <f t="shared" si="18"/>
        <v>5</v>
      </c>
    </row>
    <row r="71" spans="1:15" x14ac:dyDescent="0.25">
      <c r="A71" s="39" t="s">
        <v>21</v>
      </c>
      <c r="B71" s="13">
        <f t="shared" si="8"/>
        <v>0</v>
      </c>
      <c r="C71" s="59"/>
      <c r="D71" s="40"/>
      <c r="E71" s="30"/>
      <c r="F71" s="30"/>
      <c r="G71" s="30"/>
      <c r="H71" s="30"/>
      <c r="I71" s="30"/>
      <c r="J71" s="30"/>
      <c r="K71" s="30"/>
      <c r="L71" s="30"/>
      <c r="M71" s="30"/>
      <c r="N71" s="31"/>
      <c r="O71" s="13">
        <f t="shared" si="18"/>
        <v>0</v>
      </c>
    </row>
    <row r="72" spans="1:15" x14ac:dyDescent="0.25">
      <c r="A72" s="39" t="s">
        <v>22</v>
      </c>
      <c r="B72" s="13">
        <f t="shared" si="8"/>
        <v>0</v>
      </c>
      <c r="C72" s="59"/>
      <c r="D72" s="40"/>
      <c r="E72" s="30"/>
      <c r="F72" s="30"/>
      <c r="G72" s="30"/>
      <c r="H72" s="30"/>
      <c r="I72" s="30"/>
      <c r="J72" s="30"/>
      <c r="K72" s="30"/>
      <c r="L72" s="30"/>
      <c r="M72" s="30"/>
      <c r="N72" s="31"/>
      <c r="O72" s="13">
        <f t="shared" si="18"/>
        <v>0</v>
      </c>
    </row>
    <row r="73" spans="1:15" ht="15" customHeight="1" x14ac:dyDescent="0.25">
      <c r="A73" s="160" t="s">
        <v>370</v>
      </c>
      <c r="B73" s="13">
        <f t="shared" si="8"/>
        <v>0</v>
      </c>
      <c r="C73" s="59"/>
      <c r="D73" s="40"/>
      <c r="E73" s="30"/>
      <c r="F73" s="30"/>
      <c r="G73" s="30"/>
      <c r="H73" s="30"/>
      <c r="I73" s="30"/>
      <c r="J73" s="30"/>
      <c r="K73" s="30"/>
      <c r="L73" s="30"/>
      <c r="M73" s="30"/>
      <c r="N73" s="31"/>
      <c r="O73" s="13">
        <f t="shared" si="18"/>
        <v>0</v>
      </c>
    </row>
    <row r="74" spans="1:15" ht="15" customHeight="1" x14ac:dyDescent="0.25">
      <c r="A74" s="41" t="s">
        <v>110</v>
      </c>
      <c r="B74" s="13">
        <f t="shared" si="8"/>
        <v>0</v>
      </c>
      <c r="C74" s="59"/>
      <c r="D74" s="40"/>
      <c r="E74" s="30"/>
      <c r="F74" s="30"/>
      <c r="G74" s="30"/>
      <c r="H74" s="30"/>
      <c r="I74" s="30"/>
      <c r="J74" s="30"/>
      <c r="K74" s="30"/>
      <c r="L74" s="30"/>
      <c r="M74" s="30"/>
      <c r="N74" s="31"/>
      <c r="O74" s="13">
        <f t="shared" si="18"/>
        <v>0</v>
      </c>
    </row>
    <row r="75" spans="1:15" ht="15.75" customHeight="1" x14ac:dyDescent="0.25">
      <c r="A75" s="39" t="s">
        <v>25</v>
      </c>
      <c r="B75" s="13">
        <f t="shared" si="8"/>
        <v>25</v>
      </c>
      <c r="C75" s="59">
        <v>20</v>
      </c>
      <c r="D75" s="40"/>
      <c r="E75" s="30"/>
      <c r="F75" s="30"/>
      <c r="G75" s="30"/>
      <c r="H75" s="30">
        <v>5</v>
      </c>
      <c r="I75" s="30"/>
      <c r="J75" s="30"/>
      <c r="K75" s="30"/>
      <c r="L75" s="30"/>
      <c r="M75" s="30"/>
      <c r="N75" s="31"/>
      <c r="O75" s="13">
        <f t="shared" si="18"/>
        <v>25</v>
      </c>
    </row>
    <row r="76" spans="1:15" ht="15.75" thickBot="1" x14ac:dyDescent="0.3">
      <c r="A76" s="42" t="s">
        <v>23</v>
      </c>
      <c r="B76" s="16">
        <f t="shared" si="8"/>
        <v>0</v>
      </c>
      <c r="C76" s="60"/>
      <c r="D76" s="43"/>
      <c r="E76" s="32"/>
      <c r="F76" s="32"/>
      <c r="G76" s="32"/>
      <c r="H76" s="32"/>
      <c r="I76" s="32"/>
      <c r="J76" s="32"/>
      <c r="K76" s="32"/>
      <c r="L76" s="32"/>
      <c r="M76" s="32"/>
      <c r="N76" s="33"/>
      <c r="O76" s="16">
        <f t="shared" si="18"/>
        <v>0</v>
      </c>
    </row>
    <row r="77" spans="1:15" x14ac:dyDescent="0.25">
      <c r="A77" s="190" t="s">
        <v>24</v>
      </c>
      <c r="B77" s="66">
        <f t="shared" si="8"/>
        <v>82</v>
      </c>
      <c r="C77" s="63">
        <f t="shared" ref="C77:N77" si="19">C78+C79</f>
        <v>55</v>
      </c>
      <c r="D77" s="63">
        <f t="shared" si="19"/>
        <v>0</v>
      </c>
      <c r="E77" s="64">
        <f t="shared" si="19"/>
        <v>3</v>
      </c>
      <c r="F77" s="64">
        <f t="shared" si="19"/>
        <v>0</v>
      </c>
      <c r="G77" s="64">
        <f t="shared" si="19"/>
        <v>0</v>
      </c>
      <c r="H77" s="64">
        <f t="shared" si="19"/>
        <v>24</v>
      </c>
      <c r="I77" s="64">
        <f t="shared" si="19"/>
        <v>0</v>
      </c>
      <c r="J77" s="64">
        <f t="shared" si="19"/>
        <v>0</v>
      </c>
      <c r="K77" s="64">
        <f t="shared" si="19"/>
        <v>0</v>
      </c>
      <c r="L77" s="64">
        <f t="shared" si="19"/>
        <v>0</v>
      </c>
      <c r="M77" s="64">
        <f t="shared" si="19"/>
        <v>0</v>
      </c>
      <c r="N77" s="75">
        <f t="shared" si="19"/>
        <v>0</v>
      </c>
      <c r="O77" s="66">
        <f>SUM(C77:N77)</f>
        <v>82</v>
      </c>
    </row>
    <row r="78" spans="1:15" x14ac:dyDescent="0.25">
      <c r="A78" s="191" t="s">
        <v>166</v>
      </c>
      <c r="B78" s="67">
        <f t="shared" si="8"/>
        <v>32</v>
      </c>
      <c r="C78" s="68">
        <f>C80+C81+C82+C83+C84+C85+C86+C87+C88+C89+C90+C91+C92+C93+C94</f>
        <v>25</v>
      </c>
      <c r="D78" s="68">
        <f t="shared" ref="D78:N78" si="20">D80+D81+D82+D83+D84+D85+D86+D87+D88+D89+D90+D91+D92+D93+D94</f>
        <v>0</v>
      </c>
      <c r="E78" s="68">
        <f t="shared" si="20"/>
        <v>3</v>
      </c>
      <c r="F78" s="68">
        <f t="shared" si="20"/>
        <v>0</v>
      </c>
      <c r="G78" s="68">
        <f t="shared" si="20"/>
        <v>0</v>
      </c>
      <c r="H78" s="68">
        <f t="shared" si="20"/>
        <v>4</v>
      </c>
      <c r="I78" s="68">
        <f t="shared" si="20"/>
        <v>0</v>
      </c>
      <c r="J78" s="68">
        <f t="shared" si="20"/>
        <v>0</v>
      </c>
      <c r="K78" s="68">
        <f t="shared" si="20"/>
        <v>0</v>
      </c>
      <c r="L78" s="68">
        <f t="shared" si="20"/>
        <v>0</v>
      </c>
      <c r="M78" s="68">
        <f t="shared" si="20"/>
        <v>0</v>
      </c>
      <c r="N78" s="76">
        <f t="shared" si="20"/>
        <v>0</v>
      </c>
      <c r="O78" s="67">
        <f>SUM(C78:N78)</f>
        <v>32</v>
      </c>
    </row>
    <row r="79" spans="1:15" ht="15.75" thickBot="1" x14ac:dyDescent="0.3">
      <c r="A79" s="192" t="s">
        <v>167</v>
      </c>
      <c r="B79" s="71">
        <f t="shared" si="8"/>
        <v>50</v>
      </c>
      <c r="C79" s="72">
        <f>C95+C96+C97+C98</f>
        <v>30</v>
      </c>
      <c r="D79" s="72">
        <f t="shared" ref="D79:N79" si="21">D95+D96+D97+D98</f>
        <v>0</v>
      </c>
      <c r="E79" s="72">
        <f t="shared" si="21"/>
        <v>0</v>
      </c>
      <c r="F79" s="72">
        <f t="shared" si="21"/>
        <v>0</v>
      </c>
      <c r="G79" s="72">
        <f t="shared" si="21"/>
        <v>0</v>
      </c>
      <c r="H79" s="72">
        <f t="shared" si="21"/>
        <v>20</v>
      </c>
      <c r="I79" s="72">
        <f t="shared" si="21"/>
        <v>0</v>
      </c>
      <c r="J79" s="72">
        <f t="shared" si="21"/>
        <v>0</v>
      </c>
      <c r="K79" s="72">
        <f t="shared" si="21"/>
        <v>0</v>
      </c>
      <c r="L79" s="72">
        <f t="shared" si="21"/>
        <v>0</v>
      </c>
      <c r="M79" s="72">
        <f t="shared" si="21"/>
        <v>0</v>
      </c>
      <c r="N79" s="72">
        <f t="shared" si="21"/>
        <v>0</v>
      </c>
      <c r="O79" s="71">
        <f>SUM(C79:N79)</f>
        <v>50</v>
      </c>
    </row>
    <row r="80" spans="1:15" x14ac:dyDescent="0.25">
      <c r="A80" s="38" t="s">
        <v>142</v>
      </c>
      <c r="B80" s="8">
        <f t="shared" si="8"/>
        <v>2</v>
      </c>
      <c r="C80" s="58">
        <v>1</v>
      </c>
      <c r="D80" s="28"/>
      <c r="E80" s="28"/>
      <c r="F80" s="28"/>
      <c r="G80" s="28"/>
      <c r="H80" s="28">
        <v>1</v>
      </c>
      <c r="I80" s="28"/>
      <c r="J80" s="28"/>
      <c r="K80" s="28"/>
      <c r="L80" s="28"/>
      <c r="M80" s="28"/>
      <c r="N80" s="29"/>
      <c r="O80" s="8">
        <f>SUM(C80:N80)</f>
        <v>2</v>
      </c>
    </row>
    <row r="81" spans="1:15" x14ac:dyDescent="0.25">
      <c r="A81" s="39" t="s">
        <v>143</v>
      </c>
      <c r="B81" s="13">
        <f t="shared" si="8"/>
        <v>15</v>
      </c>
      <c r="C81" s="59">
        <v>10</v>
      </c>
      <c r="D81" s="30"/>
      <c r="E81" s="30">
        <v>2</v>
      </c>
      <c r="F81" s="30"/>
      <c r="G81" s="30"/>
      <c r="H81" s="30">
        <v>3</v>
      </c>
      <c r="I81" s="30"/>
      <c r="J81" s="30"/>
      <c r="K81" s="30"/>
      <c r="L81" s="30"/>
      <c r="M81" s="30"/>
      <c r="N81" s="31"/>
      <c r="O81" s="13">
        <f t="shared" ref="O81:O112" si="22">SUM(C81:N81)</f>
        <v>15</v>
      </c>
    </row>
    <row r="82" spans="1:15" x14ac:dyDescent="0.25">
      <c r="A82" s="39" t="s">
        <v>144</v>
      </c>
      <c r="B82" s="13">
        <f t="shared" si="8"/>
        <v>0</v>
      </c>
      <c r="C82" s="5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1"/>
      <c r="O82" s="13">
        <f t="shared" si="22"/>
        <v>0</v>
      </c>
    </row>
    <row r="83" spans="1:15" x14ac:dyDescent="0.25">
      <c r="A83" s="39" t="s">
        <v>145</v>
      </c>
      <c r="B83" s="13">
        <f t="shared" si="8"/>
        <v>5</v>
      </c>
      <c r="C83" s="59">
        <v>5</v>
      </c>
      <c r="D83" s="57"/>
      <c r="E83" s="30"/>
      <c r="F83" s="30"/>
      <c r="G83" s="30"/>
      <c r="H83" s="30"/>
      <c r="I83" s="30"/>
      <c r="J83" s="30"/>
      <c r="K83" s="30"/>
      <c r="L83" s="30"/>
      <c r="M83" s="30"/>
      <c r="N83" s="31"/>
      <c r="O83" s="13">
        <f t="shared" si="22"/>
        <v>5</v>
      </c>
    </row>
    <row r="84" spans="1:15" x14ac:dyDescent="0.25">
      <c r="A84" s="39" t="s">
        <v>146</v>
      </c>
      <c r="B84" s="13">
        <f t="shared" si="8"/>
        <v>1</v>
      </c>
      <c r="C84" s="59">
        <v>1</v>
      </c>
      <c r="D84" s="40"/>
      <c r="E84" s="30"/>
      <c r="F84" s="30"/>
      <c r="G84" s="30"/>
      <c r="H84" s="30"/>
      <c r="I84" s="30"/>
      <c r="J84" s="30"/>
      <c r="K84" s="30"/>
      <c r="L84" s="30"/>
      <c r="M84" s="30"/>
      <c r="N84" s="31"/>
      <c r="O84" s="13">
        <f t="shared" si="22"/>
        <v>1</v>
      </c>
    </row>
    <row r="85" spans="1:15" x14ac:dyDescent="0.25">
      <c r="A85" s="39" t="s">
        <v>147</v>
      </c>
      <c r="B85" s="13">
        <f t="shared" si="8"/>
        <v>1</v>
      </c>
      <c r="C85" s="59">
        <v>1</v>
      </c>
      <c r="D85" s="40"/>
      <c r="E85" s="30"/>
      <c r="F85" s="30"/>
      <c r="G85" s="30"/>
      <c r="H85" s="30"/>
      <c r="I85" s="30"/>
      <c r="J85" s="30"/>
      <c r="K85" s="30"/>
      <c r="L85" s="30"/>
      <c r="M85" s="30"/>
      <c r="N85" s="31"/>
      <c r="O85" s="13">
        <f t="shared" si="22"/>
        <v>1</v>
      </c>
    </row>
    <row r="86" spans="1:15" x14ac:dyDescent="0.25">
      <c r="A86" s="39" t="s">
        <v>148</v>
      </c>
      <c r="B86" s="13">
        <f t="shared" si="8"/>
        <v>1</v>
      </c>
      <c r="C86" s="59">
        <v>1</v>
      </c>
      <c r="D86" s="40"/>
      <c r="E86" s="30"/>
      <c r="F86" s="30"/>
      <c r="G86" s="30"/>
      <c r="H86" s="30"/>
      <c r="I86" s="30"/>
      <c r="J86" s="30"/>
      <c r="K86" s="30"/>
      <c r="L86" s="30"/>
      <c r="M86" s="30"/>
      <c r="N86" s="31"/>
      <c r="O86" s="13">
        <f t="shared" si="22"/>
        <v>1</v>
      </c>
    </row>
    <row r="87" spans="1:15" x14ac:dyDescent="0.25">
      <c r="A87" s="39" t="s">
        <v>149</v>
      </c>
      <c r="B87" s="13">
        <f t="shared" si="8"/>
        <v>1</v>
      </c>
      <c r="C87" s="59">
        <v>1</v>
      </c>
      <c r="D87" s="40"/>
      <c r="E87" s="30"/>
      <c r="F87" s="30"/>
      <c r="G87" s="30"/>
      <c r="H87" s="30"/>
      <c r="I87" s="30"/>
      <c r="J87" s="30"/>
      <c r="K87" s="30"/>
      <c r="L87" s="30"/>
      <c r="M87" s="30"/>
      <c r="N87" s="31"/>
      <c r="O87" s="13">
        <f t="shared" si="22"/>
        <v>1</v>
      </c>
    </row>
    <row r="88" spans="1:15" x14ac:dyDescent="0.25">
      <c r="A88" s="39" t="s">
        <v>150</v>
      </c>
      <c r="B88" s="13">
        <f t="shared" si="8"/>
        <v>1</v>
      </c>
      <c r="C88" s="59">
        <v>1</v>
      </c>
      <c r="D88" s="40"/>
      <c r="E88" s="30"/>
      <c r="F88" s="30"/>
      <c r="G88" s="30"/>
      <c r="H88" s="30"/>
      <c r="I88" s="30"/>
      <c r="J88" s="30"/>
      <c r="K88" s="30"/>
      <c r="L88" s="30"/>
      <c r="M88" s="30"/>
      <c r="N88" s="31"/>
      <c r="O88" s="13">
        <f t="shared" si="22"/>
        <v>1</v>
      </c>
    </row>
    <row r="89" spans="1:15" x14ac:dyDescent="0.25">
      <c r="A89" s="39" t="s">
        <v>151</v>
      </c>
      <c r="B89" s="13">
        <f t="shared" si="8"/>
        <v>0</v>
      </c>
      <c r="C89" s="59"/>
      <c r="D89" s="40"/>
      <c r="E89" s="30"/>
      <c r="F89" s="30"/>
      <c r="G89" s="30"/>
      <c r="H89" s="30"/>
      <c r="I89" s="30"/>
      <c r="J89" s="30"/>
      <c r="K89" s="30"/>
      <c r="L89" s="30"/>
      <c r="M89" s="30"/>
      <c r="N89" s="31"/>
      <c r="O89" s="13">
        <f t="shared" si="22"/>
        <v>0</v>
      </c>
    </row>
    <row r="90" spans="1:15" x14ac:dyDescent="0.25">
      <c r="A90" s="39" t="s">
        <v>152</v>
      </c>
      <c r="B90" s="13">
        <f t="shared" si="8"/>
        <v>2</v>
      </c>
      <c r="C90" s="59">
        <v>1</v>
      </c>
      <c r="D90" s="40"/>
      <c r="E90" s="30">
        <v>1</v>
      </c>
      <c r="F90" s="30"/>
      <c r="G90" s="30"/>
      <c r="H90" s="30"/>
      <c r="I90" s="30"/>
      <c r="J90" s="30"/>
      <c r="K90" s="30"/>
      <c r="L90" s="30"/>
      <c r="M90" s="30"/>
      <c r="N90" s="31"/>
      <c r="O90" s="13">
        <f t="shared" si="22"/>
        <v>2</v>
      </c>
    </row>
    <row r="91" spans="1:15" x14ac:dyDescent="0.25">
      <c r="A91" s="39" t="s">
        <v>153</v>
      </c>
      <c r="B91" s="13">
        <f t="shared" si="8"/>
        <v>1</v>
      </c>
      <c r="C91" s="59">
        <v>1</v>
      </c>
      <c r="D91" s="40"/>
      <c r="E91" s="30"/>
      <c r="F91" s="30"/>
      <c r="G91" s="30"/>
      <c r="H91" s="30"/>
      <c r="I91" s="30"/>
      <c r="J91" s="30"/>
      <c r="K91" s="30"/>
      <c r="L91" s="30"/>
      <c r="M91" s="30"/>
      <c r="N91" s="31"/>
      <c r="O91" s="13">
        <f t="shared" si="22"/>
        <v>1</v>
      </c>
    </row>
    <row r="92" spans="1:15" x14ac:dyDescent="0.25">
      <c r="A92" s="39" t="s">
        <v>154</v>
      </c>
      <c r="B92" s="13">
        <f t="shared" si="8"/>
        <v>1</v>
      </c>
      <c r="C92" s="59">
        <v>1</v>
      </c>
      <c r="D92" s="40"/>
      <c r="E92" s="30"/>
      <c r="F92" s="30"/>
      <c r="G92" s="30"/>
      <c r="H92" s="30"/>
      <c r="I92" s="30"/>
      <c r="J92" s="30"/>
      <c r="K92" s="30"/>
      <c r="L92" s="30"/>
      <c r="M92" s="30"/>
      <c r="N92" s="31"/>
      <c r="O92" s="13">
        <f t="shared" si="22"/>
        <v>1</v>
      </c>
    </row>
    <row r="93" spans="1:15" x14ac:dyDescent="0.25">
      <c r="A93" s="39" t="s">
        <v>155</v>
      </c>
      <c r="B93" s="13">
        <f t="shared" si="8"/>
        <v>1</v>
      </c>
      <c r="C93" s="59">
        <v>1</v>
      </c>
      <c r="D93" s="40"/>
      <c r="E93" s="30"/>
      <c r="F93" s="30"/>
      <c r="G93" s="30"/>
      <c r="H93" s="30"/>
      <c r="I93" s="30"/>
      <c r="J93" s="30"/>
      <c r="K93" s="30"/>
      <c r="L93" s="30"/>
      <c r="M93" s="30"/>
      <c r="N93" s="31"/>
      <c r="O93" s="13">
        <f t="shared" si="22"/>
        <v>1</v>
      </c>
    </row>
    <row r="94" spans="1:15" x14ac:dyDescent="0.25">
      <c r="A94" s="39" t="s">
        <v>156</v>
      </c>
      <c r="B94" s="13">
        <f t="shared" si="8"/>
        <v>0</v>
      </c>
      <c r="C94" s="59"/>
      <c r="D94" s="40"/>
      <c r="E94" s="30"/>
      <c r="F94" s="30"/>
      <c r="G94" s="30"/>
      <c r="H94" s="30"/>
      <c r="I94" s="30"/>
      <c r="J94" s="30"/>
      <c r="K94" s="30"/>
      <c r="L94" s="30"/>
      <c r="M94" s="30"/>
      <c r="N94" s="31"/>
      <c r="O94" s="13">
        <f t="shared" si="22"/>
        <v>0</v>
      </c>
    </row>
    <row r="95" spans="1:15" x14ac:dyDescent="0.25">
      <c r="A95" s="39" t="s">
        <v>111</v>
      </c>
      <c r="B95" s="13">
        <f t="shared" si="8"/>
        <v>25</v>
      </c>
      <c r="C95" s="59">
        <v>15</v>
      </c>
      <c r="D95" s="40"/>
      <c r="E95" s="30"/>
      <c r="F95" s="30"/>
      <c r="G95" s="30"/>
      <c r="H95" s="30">
        <v>10</v>
      </c>
      <c r="I95" s="30"/>
      <c r="J95" s="30"/>
      <c r="K95" s="30"/>
      <c r="L95" s="30"/>
      <c r="M95" s="30"/>
      <c r="N95" s="31"/>
      <c r="O95" s="13">
        <f t="shared" si="22"/>
        <v>25</v>
      </c>
    </row>
    <row r="96" spans="1:15" ht="15" customHeight="1" x14ac:dyDescent="0.25">
      <c r="A96" s="39" t="s">
        <v>26</v>
      </c>
      <c r="B96" s="13">
        <f t="shared" si="8"/>
        <v>10</v>
      </c>
      <c r="C96" s="59">
        <v>6</v>
      </c>
      <c r="D96" s="40"/>
      <c r="E96" s="30"/>
      <c r="F96" s="30"/>
      <c r="G96" s="30"/>
      <c r="H96" s="30">
        <v>4</v>
      </c>
      <c r="I96" s="30"/>
      <c r="J96" s="30"/>
      <c r="K96" s="30"/>
      <c r="L96" s="30"/>
      <c r="M96" s="30"/>
      <c r="N96" s="31"/>
      <c r="O96" s="13">
        <f t="shared" si="22"/>
        <v>10</v>
      </c>
    </row>
    <row r="97" spans="1:15" ht="15" customHeight="1" x14ac:dyDescent="0.25">
      <c r="A97" s="53" t="s">
        <v>170</v>
      </c>
      <c r="B97" s="13">
        <f t="shared" si="8"/>
        <v>15</v>
      </c>
      <c r="C97" s="61">
        <v>9</v>
      </c>
      <c r="D97" s="54"/>
      <c r="E97" s="55"/>
      <c r="F97" s="55"/>
      <c r="G97" s="55"/>
      <c r="H97" s="55">
        <v>6</v>
      </c>
      <c r="I97" s="55"/>
      <c r="J97" s="55"/>
      <c r="K97" s="55"/>
      <c r="L97" s="55"/>
      <c r="M97" s="55"/>
      <c r="N97" s="56"/>
      <c r="O97" s="13">
        <f t="shared" si="22"/>
        <v>15</v>
      </c>
    </row>
    <row r="98" spans="1:15" ht="15.75" customHeight="1" thickBot="1" x14ac:dyDescent="0.3">
      <c r="A98" s="42" t="s">
        <v>27</v>
      </c>
      <c r="B98" s="16">
        <f t="shared" si="8"/>
        <v>0</v>
      </c>
      <c r="C98" s="60"/>
      <c r="D98" s="43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16">
        <f t="shared" si="22"/>
        <v>0</v>
      </c>
    </row>
    <row r="99" spans="1:15" ht="15.75" thickBot="1" x14ac:dyDescent="0.3">
      <c r="A99" s="36" t="s">
        <v>28</v>
      </c>
      <c r="B99" s="66">
        <f t="shared" si="8"/>
        <v>0</v>
      </c>
      <c r="C99" s="83"/>
      <c r="D99" s="63"/>
      <c r="E99" s="64"/>
      <c r="F99" s="64"/>
      <c r="G99" s="64"/>
      <c r="H99" s="64"/>
      <c r="I99" s="64"/>
      <c r="J99" s="64"/>
      <c r="K99" s="64"/>
      <c r="L99" s="64"/>
      <c r="M99" s="64"/>
      <c r="N99" s="65"/>
      <c r="O99" s="66">
        <f t="shared" si="22"/>
        <v>0</v>
      </c>
    </row>
    <row r="100" spans="1:15" x14ac:dyDescent="0.25">
      <c r="A100" s="190" t="s">
        <v>29</v>
      </c>
      <c r="B100" s="66">
        <f t="shared" si="8"/>
        <v>159</v>
      </c>
      <c r="C100" s="63">
        <f t="shared" ref="C100:N100" si="23">C101+C102</f>
        <v>116</v>
      </c>
      <c r="D100" s="63">
        <f t="shared" si="23"/>
        <v>1</v>
      </c>
      <c r="E100" s="64">
        <f t="shared" si="23"/>
        <v>9</v>
      </c>
      <c r="F100" s="64">
        <f t="shared" si="23"/>
        <v>0</v>
      </c>
      <c r="G100" s="64">
        <f t="shared" si="23"/>
        <v>0</v>
      </c>
      <c r="H100" s="64">
        <f t="shared" si="23"/>
        <v>31</v>
      </c>
      <c r="I100" s="64">
        <f t="shared" si="23"/>
        <v>1</v>
      </c>
      <c r="J100" s="64">
        <f t="shared" si="23"/>
        <v>0</v>
      </c>
      <c r="K100" s="64">
        <f t="shared" si="23"/>
        <v>0</v>
      </c>
      <c r="L100" s="64">
        <f t="shared" si="23"/>
        <v>0</v>
      </c>
      <c r="M100" s="64">
        <f t="shared" si="23"/>
        <v>1</v>
      </c>
      <c r="N100" s="65">
        <f t="shared" si="23"/>
        <v>0</v>
      </c>
      <c r="O100" s="66">
        <f t="shared" si="22"/>
        <v>159</v>
      </c>
    </row>
    <row r="101" spans="1:15" x14ac:dyDescent="0.25">
      <c r="A101" s="191" t="s">
        <v>168</v>
      </c>
      <c r="B101" s="67">
        <f t="shared" si="8"/>
        <v>99</v>
      </c>
      <c r="C101" s="68">
        <f t="shared" ref="C101:N101" si="24">C103+C104+C105+C106+C107+C108+C109+C110+C111+C112+C113</f>
        <v>70</v>
      </c>
      <c r="D101" s="68">
        <f t="shared" si="24"/>
        <v>1</v>
      </c>
      <c r="E101" s="69">
        <f t="shared" si="24"/>
        <v>9</v>
      </c>
      <c r="F101" s="69">
        <f t="shared" si="24"/>
        <v>0</v>
      </c>
      <c r="G101" s="69">
        <f t="shared" si="24"/>
        <v>0</v>
      </c>
      <c r="H101" s="69">
        <f t="shared" si="24"/>
        <v>17</v>
      </c>
      <c r="I101" s="69">
        <f t="shared" si="24"/>
        <v>1</v>
      </c>
      <c r="J101" s="69">
        <f t="shared" si="24"/>
        <v>0</v>
      </c>
      <c r="K101" s="69">
        <f t="shared" si="24"/>
        <v>0</v>
      </c>
      <c r="L101" s="69">
        <f t="shared" si="24"/>
        <v>0</v>
      </c>
      <c r="M101" s="69">
        <f t="shared" si="24"/>
        <v>1</v>
      </c>
      <c r="N101" s="70">
        <f t="shared" si="24"/>
        <v>0</v>
      </c>
      <c r="O101" s="67">
        <f t="shared" si="22"/>
        <v>99</v>
      </c>
    </row>
    <row r="102" spans="1:15" ht="15.75" thickBot="1" x14ac:dyDescent="0.3">
      <c r="A102" s="192" t="s">
        <v>167</v>
      </c>
      <c r="B102" s="71">
        <f t="shared" si="8"/>
        <v>60</v>
      </c>
      <c r="C102" s="72">
        <f t="shared" ref="C102:N102" si="25">C114+C115+C116+C117+C118+C119+C120+C121+C122+C123+C124+C125+C126+C127+C128+C129+C130</f>
        <v>46</v>
      </c>
      <c r="D102" s="72">
        <f t="shared" si="25"/>
        <v>0</v>
      </c>
      <c r="E102" s="72">
        <f t="shared" si="25"/>
        <v>0</v>
      </c>
      <c r="F102" s="72">
        <f t="shared" si="25"/>
        <v>0</v>
      </c>
      <c r="G102" s="72">
        <f t="shared" si="25"/>
        <v>0</v>
      </c>
      <c r="H102" s="72">
        <f t="shared" si="25"/>
        <v>14</v>
      </c>
      <c r="I102" s="72">
        <f t="shared" si="25"/>
        <v>0</v>
      </c>
      <c r="J102" s="72">
        <f t="shared" si="25"/>
        <v>0</v>
      </c>
      <c r="K102" s="72">
        <f t="shared" si="25"/>
        <v>0</v>
      </c>
      <c r="L102" s="72">
        <f t="shared" si="25"/>
        <v>0</v>
      </c>
      <c r="M102" s="72">
        <f t="shared" si="25"/>
        <v>0</v>
      </c>
      <c r="N102" s="72">
        <f t="shared" si="25"/>
        <v>0</v>
      </c>
      <c r="O102" s="71">
        <f t="shared" si="22"/>
        <v>60</v>
      </c>
    </row>
    <row r="103" spans="1:15" x14ac:dyDescent="0.25">
      <c r="A103" s="38" t="s">
        <v>30</v>
      </c>
      <c r="B103" s="8">
        <f t="shared" si="8"/>
        <v>44</v>
      </c>
      <c r="C103" s="58">
        <v>32</v>
      </c>
      <c r="D103" s="35">
        <v>1</v>
      </c>
      <c r="E103" s="28">
        <v>4</v>
      </c>
      <c r="F103" s="28"/>
      <c r="G103" s="28"/>
      <c r="H103" s="28">
        <v>5</v>
      </c>
      <c r="I103" s="28">
        <v>1</v>
      </c>
      <c r="J103" s="28"/>
      <c r="K103" s="28"/>
      <c r="L103" s="28"/>
      <c r="M103" s="28">
        <v>1</v>
      </c>
      <c r="N103" s="29"/>
      <c r="O103" s="8">
        <f t="shared" si="22"/>
        <v>44</v>
      </c>
    </row>
    <row r="104" spans="1:15" x14ac:dyDescent="0.25">
      <c r="A104" s="39" t="s">
        <v>31</v>
      </c>
      <c r="B104" s="13">
        <f t="shared" si="8"/>
        <v>15</v>
      </c>
      <c r="C104" s="59">
        <v>11</v>
      </c>
      <c r="D104" s="40"/>
      <c r="E104" s="30">
        <v>1</v>
      </c>
      <c r="F104" s="30"/>
      <c r="G104" s="30"/>
      <c r="H104" s="30">
        <v>3</v>
      </c>
      <c r="I104" s="30"/>
      <c r="J104" s="30"/>
      <c r="K104" s="30"/>
      <c r="L104" s="30"/>
      <c r="M104" s="30"/>
      <c r="N104" s="31"/>
      <c r="O104" s="13">
        <f t="shared" si="22"/>
        <v>15</v>
      </c>
    </row>
    <row r="105" spans="1:15" x14ac:dyDescent="0.25">
      <c r="A105" s="39" t="s">
        <v>157</v>
      </c>
      <c r="B105" s="13">
        <f t="shared" si="8"/>
        <v>15</v>
      </c>
      <c r="C105" s="59">
        <v>8</v>
      </c>
      <c r="D105" s="40"/>
      <c r="E105" s="30">
        <v>3</v>
      </c>
      <c r="F105" s="30"/>
      <c r="G105" s="30"/>
      <c r="H105" s="30">
        <v>4</v>
      </c>
      <c r="I105" s="30"/>
      <c r="J105" s="30"/>
      <c r="K105" s="30"/>
      <c r="L105" s="30"/>
      <c r="M105" s="30"/>
      <c r="N105" s="31"/>
      <c r="O105" s="13">
        <f t="shared" si="22"/>
        <v>15</v>
      </c>
    </row>
    <row r="106" spans="1:15" x14ac:dyDescent="0.25">
      <c r="A106" s="39" t="s">
        <v>158</v>
      </c>
      <c r="B106" s="13">
        <f t="shared" si="8"/>
        <v>0</v>
      </c>
      <c r="C106" s="59"/>
      <c r="D106" s="40"/>
      <c r="E106" s="30"/>
      <c r="F106" s="30"/>
      <c r="G106" s="30"/>
      <c r="H106" s="30"/>
      <c r="I106" s="30"/>
      <c r="J106" s="30"/>
      <c r="K106" s="30"/>
      <c r="L106" s="30"/>
      <c r="M106" s="30"/>
      <c r="N106" s="31"/>
      <c r="O106" s="13">
        <f t="shared" si="22"/>
        <v>0</v>
      </c>
    </row>
    <row r="107" spans="1:15" x14ac:dyDescent="0.25">
      <c r="A107" s="39" t="s">
        <v>159</v>
      </c>
      <c r="B107" s="13">
        <f t="shared" si="8"/>
        <v>0</v>
      </c>
      <c r="C107" s="59"/>
      <c r="D107" s="40"/>
      <c r="E107" s="30"/>
      <c r="F107" s="30"/>
      <c r="G107" s="30"/>
      <c r="H107" s="30"/>
      <c r="I107" s="30"/>
      <c r="J107" s="30"/>
      <c r="K107" s="30"/>
      <c r="L107" s="30"/>
      <c r="M107" s="30"/>
      <c r="N107" s="31"/>
      <c r="O107" s="13">
        <f t="shared" si="22"/>
        <v>0</v>
      </c>
    </row>
    <row r="108" spans="1:15" x14ac:dyDescent="0.25">
      <c r="A108" s="39" t="s">
        <v>160</v>
      </c>
      <c r="B108" s="13">
        <f t="shared" ref="B108:B139" si="26">SUM(C108:N108)</f>
        <v>0</v>
      </c>
      <c r="C108" s="59"/>
      <c r="D108" s="40"/>
      <c r="E108" s="30"/>
      <c r="F108" s="30"/>
      <c r="G108" s="30"/>
      <c r="H108" s="30"/>
      <c r="I108" s="30"/>
      <c r="J108" s="30"/>
      <c r="K108" s="30"/>
      <c r="L108" s="30"/>
      <c r="M108" s="30"/>
      <c r="N108" s="31"/>
      <c r="O108" s="13">
        <f t="shared" si="22"/>
        <v>0</v>
      </c>
    </row>
    <row r="109" spans="1:15" x14ac:dyDescent="0.25">
      <c r="A109" s="39" t="s">
        <v>172</v>
      </c>
      <c r="B109" s="13">
        <f t="shared" si="26"/>
        <v>15</v>
      </c>
      <c r="C109" s="59">
        <v>11</v>
      </c>
      <c r="D109" s="40"/>
      <c r="E109" s="30">
        <v>1</v>
      </c>
      <c r="F109" s="30"/>
      <c r="G109" s="30"/>
      <c r="H109" s="30">
        <v>3</v>
      </c>
      <c r="I109" s="30"/>
      <c r="J109" s="30"/>
      <c r="K109" s="30"/>
      <c r="L109" s="30"/>
      <c r="M109" s="30"/>
      <c r="N109" s="31"/>
      <c r="O109" s="13">
        <f t="shared" si="22"/>
        <v>15</v>
      </c>
    </row>
    <row r="110" spans="1:15" x14ac:dyDescent="0.25">
      <c r="A110" s="39" t="s">
        <v>161</v>
      </c>
      <c r="B110" s="13">
        <f t="shared" si="26"/>
        <v>0</v>
      </c>
      <c r="C110" s="59"/>
      <c r="D110" s="40"/>
      <c r="E110" s="30"/>
      <c r="F110" s="30"/>
      <c r="G110" s="30"/>
      <c r="H110" s="30"/>
      <c r="I110" s="30"/>
      <c r="J110" s="30"/>
      <c r="K110" s="30"/>
      <c r="L110" s="30"/>
      <c r="M110" s="30"/>
      <c r="N110" s="31"/>
      <c r="O110" s="13">
        <f t="shared" si="22"/>
        <v>0</v>
      </c>
    </row>
    <row r="111" spans="1:15" x14ac:dyDescent="0.25">
      <c r="A111" s="39" t="s">
        <v>162</v>
      </c>
      <c r="B111" s="13">
        <f t="shared" si="26"/>
        <v>0</v>
      </c>
      <c r="C111" s="59"/>
      <c r="D111" s="40"/>
      <c r="E111" s="30"/>
      <c r="F111" s="30"/>
      <c r="G111" s="30"/>
      <c r="H111" s="30"/>
      <c r="I111" s="30"/>
      <c r="J111" s="30"/>
      <c r="K111" s="30"/>
      <c r="L111" s="30"/>
      <c r="M111" s="30"/>
      <c r="N111" s="31"/>
      <c r="O111" s="13">
        <f t="shared" si="22"/>
        <v>0</v>
      </c>
    </row>
    <row r="112" spans="1:15" x14ac:dyDescent="0.25">
      <c r="A112" s="39" t="s">
        <v>163</v>
      </c>
      <c r="B112" s="13">
        <f t="shared" si="26"/>
        <v>10</v>
      </c>
      <c r="C112" s="59">
        <v>8</v>
      </c>
      <c r="D112" s="40"/>
      <c r="E112" s="30"/>
      <c r="F112" s="30"/>
      <c r="G112" s="30"/>
      <c r="H112" s="30">
        <v>2</v>
      </c>
      <c r="I112" s="30"/>
      <c r="J112" s="30"/>
      <c r="K112" s="30"/>
      <c r="L112" s="30"/>
      <c r="M112" s="30"/>
      <c r="N112" s="31"/>
      <c r="O112" s="13">
        <f t="shared" si="22"/>
        <v>10</v>
      </c>
    </row>
    <row r="113" spans="1:15" x14ac:dyDescent="0.25">
      <c r="A113" s="39" t="s">
        <v>164</v>
      </c>
      <c r="B113" s="13">
        <f t="shared" si="26"/>
        <v>0</v>
      </c>
      <c r="C113" s="59"/>
      <c r="D113" s="40"/>
      <c r="E113" s="30"/>
      <c r="F113" s="30"/>
      <c r="G113" s="30"/>
      <c r="H113" s="30"/>
      <c r="I113" s="30"/>
      <c r="J113" s="30"/>
      <c r="K113" s="30"/>
      <c r="L113" s="30"/>
      <c r="M113" s="30"/>
      <c r="N113" s="31"/>
      <c r="O113" s="13">
        <f t="shared" ref="O113:O165" si="27">SUM(C113:N113)</f>
        <v>0</v>
      </c>
    </row>
    <row r="114" spans="1:15" x14ac:dyDescent="0.25">
      <c r="A114" s="39" t="s">
        <v>33</v>
      </c>
      <c r="B114" s="13">
        <f t="shared" si="26"/>
        <v>20</v>
      </c>
      <c r="C114" s="59">
        <v>15</v>
      </c>
      <c r="D114" s="40"/>
      <c r="E114" s="30"/>
      <c r="F114" s="30"/>
      <c r="G114" s="30"/>
      <c r="H114" s="30">
        <v>5</v>
      </c>
      <c r="I114" s="30"/>
      <c r="J114" s="30"/>
      <c r="K114" s="30"/>
      <c r="L114" s="30"/>
      <c r="M114" s="30"/>
      <c r="N114" s="31"/>
      <c r="O114" s="13">
        <f t="shared" si="27"/>
        <v>20</v>
      </c>
    </row>
    <row r="115" spans="1:15" x14ac:dyDescent="0.25">
      <c r="A115" s="39" t="s">
        <v>34</v>
      </c>
      <c r="B115" s="13">
        <f t="shared" si="26"/>
        <v>0</v>
      </c>
      <c r="C115" s="59"/>
      <c r="D115" s="40"/>
      <c r="E115" s="30"/>
      <c r="F115" s="30"/>
      <c r="G115" s="30"/>
      <c r="H115" s="30"/>
      <c r="I115" s="30"/>
      <c r="J115" s="30"/>
      <c r="K115" s="30"/>
      <c r="L115" s="30"/>
      <c r="M115" s="30"/>
      <c r="N115" s="31"/>
      <c r="O115" s="13">
        <f t="shared" si="27"/>
        <v>0</v>
      </c>
    </row>
    <row r="116" spans="1:15" x14ac:dyDescent="0.25">
      <c r="A116" s="39" t="s">
        <v>35</v>
      </c>
      <c r="B116" s="13">
        <f t="shared" si="26"/>
        <v>0</v>
      </c>
      <c r="C116" s="59"/>
      <c r="D116" s="40"/>
      <c r="E116" s="30"/>
      <c r="F116" s="30"/>
      <c r="G116" s="30"/>
      <c r="H116" s="30"/>
      <c r="I116" s="30"/>
      <c r="J116" s="30"/>
      <c r="K116" s="30"/>
      <c r="L116" s="30"/>
      <c r="M116" s="30"/>
      <c r="N116" s="31"/>
      <c r="O116" s="13">
        <f t="shared" si="27"/>
        <v>0</v>
      </c>
    </row>
    <row r="117" spans="1:15" x14ac:dyDescent="0.25">
      <c r="A117" s="39" t="s">
        <v>36</v>
      </c>
      <c r="B117" s="13">
        <f t="shared" si="26"/>
        <v>0</v>
      </c>
      <c r="C117" s="59"/>
      <c r="D117" s="40"/>
      <c r="E117" s="30"/>
      <c r="F117" s="30"/>
      <c r="G117" s="30"/>
      <c r="H117" s="30"/>
      <c r="I117" s="30"/>
      <c r="J117" s="30"/>
      <c r="K117" s="30"/>
      <c r="L117" s="30"/>
      <c r="M117" s="30"/>
      <c r="N117" s="31"/>
      <c r="O117" s="13">
        <f t="shared" si="27"/>
        <v>0</v>
      </c>
    </row>
    <row r="118" spans="1:15" x14ac:dyDescent="0.25">
      <c r="A118" s="39" t="s">
        <v>37</v>
      </c>
      <c r="B118" s="13">
        <f t="shared" si="26"/>
        <v>0</v>
      </c>
      <c r="C118" s="59"/>
      <c r="D118" s="40"/>
      <c r="E118" s="30"/>
      <c r="F118" s="30"/>
      <c r="G118" s="30"/>
      <c r="H118" s="30"/>
      <c r="I118" s="30"/>
      <c r="J118" s="30"/>
      <c r="K118" s="30"/>
      <c r="L118" s="30"/>
      <c r="M118" s="30"/>
      <c r="N118" s="31"/>
      <c r="O118" s="13">
        <f t="shared" si="27"/>
        <v>0</v>
      </c>
    </row>
    <row r="119" spans="1:15" x14ac:dyDescent="0.25">
      <c r="A119" s="39" t="s">
        <v>38</v>
      </c>
      <c r="B119" s="13">
        <f t="shared" si="26"/>
        <v>10</v>
      </c>
      <c r="C119" s="59">
        <v>8</v>
      </c>
      <c r="D119" s="40"/>
      <c r="E119" s="30"/>
      <c r="F119" s="30"/>
      <c r="G119" s="30"/>
      <c r="H119" s="30">
        <v>2</v>
      </c>
      <c r="I119" s="30"/>
      <c r="J119" s="30"/>
      <c r="K119" s="30"/>
      <c r="L119" s="30"/>
      <c r="M119" s="30"/>
      <c r="N119" s="31"/>
      <c r="O119" s="13">
        <f t="shared" si="27"/>
        <v>10</v>
      </c>
    </row>
    <row r="120" spans="1:15" x14ac:dyDescent="0.25">
      <c r="A120" s="39" t="s">
        <v>39</v>
      </c>
      <c r="B120" s="13">
        <f t="shared" si="26"/>
        <v>5</v>
      </c>
      <c r="C120" s="59">
        <v>4</v>
      </c>
      <c r="D120" s="40"/>
      <c r="E120" s="30"/>
      <c r="F120" s="30"/>
      <c r="G120" s="30"/>
      <c r="H120" s="30">
        <v>1</v>
      </c>
      <c r="I120" s="30"/>
      <c r="J120" s="30"/>
      <c r="K120" s="30"/>
      <c r="L120" s="30"/>
      <c r="M120" s="30"/>
      <c r="N120" s="31"/>
      <c r="O120" s="13">
        <f t="shared" si="27"/>
        <v>5</v>
      </c>
    </row>
    <row r="121" spans="1:15" x14ac:dyDescent="0.25">
      <c r="A121" s="39" t="s">
        <v>40</v>
      </c>
      <c r="B121" s="13">
        <f t="shared" si="26"/>
        <v>0</v>
      </c>
      <c r="C121" s="59"/>
      <c r="D121" s="40"/>
      <c r="E121" s="30"/>
      <c r="F121" s="30"/>
      <c r="G121" s="30"/>
      <c r="H121" s="30"/>
      <c r="I121" s="30"/>
      <c r="J121" s="30"/>
      <c r="K121" s="30"/>
      <c r="L121" s="30"/>
      <c r="M121" s="30"/>
      <c r="N121" s="31"/>
      <c r="O121" s="13">
        <f t="shared" si="27"/>
        <v>0</v>
      </c>
    </row>
    <row r="122" spans="1:15" x14ac:dyDescent="0.25">
      <c r="A122" s="39" t="s">
        <v>41</v>
      </c>
      <c r="B122" s="13">
        <f t="shared" si="26"/>
        <v>0</v>
      </c>
      <c r="C122" s="59"/>
      <c r="D122" s="40"/>
      <c r="E122" s="30"/>
      <c r="F122" s="30"/>
      <c r="G122" s="30"/>
      <c r="H122" s="30"/>
      <c r="I122" s="30"/>
      <c r="J122" s="30"/>
      <c r="K122" s="30"/>
      <c r="L122" s="30"/>
      <c r="M122" s="30"/>
      <c r="N122" s="31"/>
      <c r="O122" s="13">
        <f t="shared" si="27"/>
        <v>0</v>
      </c>
    </row>
    <row r="123" spans="1:15" x14ac:dyDescent="0.25">
      <c r="A123" s="39" t="s">
        <v>42</v>
      </c>
      <c r="B123" s="13">
        <f t="shared" si="26"/>
        <v>0</v>
      </c>
      <c r="C123" s="59"/>
      <c r="D123" s="40"/>
      <c r="E123" s="30"/>
      <c r="F123" s="30"/>
      <c r="G123" s="30"/>
      <c r="H123" s="30"/>
      <c r="I123" s="30"/>
      <c r="J123" s="30"/>
      <c r="K123" s="30"/>
      <c r="L123" s="30"/>
      <c r="M123" s="30"/>
      <c r="N123" s="31"/>
      <c r="O123" s="13">
        <f t="shared" si="27"/>
        <v>0</v>
      </c>
    </row>
    <row r="124" spans="1:15" x14ac:dyDescent="0.25">
      <c r="A124" s="39" t="s">
        <v>43</v>
      </c>
      <c r="B124" s="13">
        <f t="shared" si="26"/>
        <v>10</v>
      </c>
      <c r="C124" s="59">
        <v>8</v>
      </c>
      <c r="D124" s="40"/>
      <c r="E124" s="30"/>
      <c r="F124" s="30"/>
      <c r="G124" s="30"/>
      <c r="H124" s="30">
        <v>2</v>
      </c>
      <c r="I124" s="30"/>
      <c r="J124" s="30"/>
      <c r="K124" s="30"/>
      <c r="L124" s="30"/>
      <c r="M124" s="30"/>
      <c r="N124" s="31"/>
      <c r="O124" s="13">
        <f t="shared" si="27"/>
        <v>10</v>
      </c>
    </row>
    <row r="125" spans="1:15" x14ac:dyDescent="0.25">
      <c r="A125" s="39" t="s">
        <v>44</v>
      </c>
      <c r="B125" s="13">
        <f t="shared" si="26"/>
        <v>0</v>
      </c>
      <c r="C125" s="59"/>
      <c r="D125" s="40"/>
      <c r="E125" s="30"/>
      <c r="F125" s="30"/>
      <c r="G125" s="30"/>
      <c r="H125" s="30"/>
      <c r="I125" s="30"/>
      <c r="J125" s="30"/>
      <c r="K125" s="30"/>
      <c r="L125" s="30"/>
      <c r="M125" s="30"/>
      <c r="N125" s="31"/>
      <c r="O125" s="13">
        <f t="shared" si="27"/>
        <v>0</v>
      </c>
    </row>
    <row r="126" spans="1:15" x14ac:dyDescent="0.25">
      <c r="A126" s="39" t="s">
        <v>45</v>
      </c>
      <c r="B126" s="13">
        <f t="shared" si="26"/>
        <v>0</v>
      </c>
      <c r="C126" s="59"/>
      <c r="D126" s="40"/>
      <c r="E126" s="30"/>
      <c r="F126" s="30"/>
      <c r="G126" s="30"/>
      <c r="H126" s="30"/>
      <c r="I126" s="30"/>
      <c r="J126" s="30"/>
      <c r="K126" s="30"/>
      <c r="L126" s="30"/>
      <c r="M126" s="30"/>
      <c r="N126" s="31"/>
      <c r="O126" s="13">
        <f t="shared" si="27"/>
        <v>0</v>
      </c>
    </row>
    <row r="127" spans="1:15" ht="15" customHeight="1" x14ac:dyDescent="0.25">
      <c r="A127" s="39" t="s">
        <v>46</v>
      </c>
      <c r="B127" s="13">
        <f t="shared" si="26"/>
        <v>10</v>
      </c>
      <c r="C127" s="59">
        <v>8</v>
      </c>
      <c r="D127" s="40"/>
      <c r="E127" s="30"/>
      <c r="F127" s="30"/>
      <c r="G127" s="30"/>
      <c r="H127" s="30">
        <v>2</v>
      </c>
      <c r="I127" s="30"/>
      <c r="J127" s="30"/>
      <c r="K127" s="30"/>
      <c r="L127" s="30"/>
      <c r="M127" s="30"/>
      <c r="N127" s="31"/>
      <c r="O127" s="13">
        <f t="shared" si="27"/>
        <v>10</v>
      </c>
    </row>
    <row r="128" spans="1:15" ht="15" customHeight="1" x14ac:dyDescent="0.25">
      <c r="A128" s="39" t="s">
        <v>47</v>
      </c>
      <c r="B128" s="13">
        <f t="shared" si="26"/>
        <v>0</v>
      </c>
      <c r="C128" s="59"/>
      <c r="D128" s="40"/>
      <c r="E128" s="30"/>
      <c r="F128" s="30"/>
      <c r="G128" s="30"/>
      <c r="H128" s="30"/>
      <c r="I128" s="30"/>
      <c r="J128" s="30"/>
      <c r="K128" s="30"/>
      <c r="L128" s="30"/>
      <c r="M128" s="30"/>
      <c r="N128" s="31"/>
      <c r="O128" s="13">
        <f t="shared" si="27"/>
        <v>0</v>
      </c>
    </row>
    <row r="129" spans="1:15" ht="15.75" customHeight="1" x14ac:dyDescent="0.25">
      <c r="A129" s="39" t="s">
        <v>48</v>
      </c>
      <c r="B129" s="13">
        <f t="shared" si="26"/>
        <v>5</v>
      </c>
      <c r="C129" s="59">
        <v>3</v>
      </c>
      <c r="D129" s="40"/>
      <c r="E129" s="30"/>
      <c r="F129" s="30"/>
      <c r="G129" s="30"/>
      <c r="H129" s="30">
        <v>2</v>
      </c>
      <c r="I129" s="30"/>
      <c r="J129" s="30"/>
      <c r="K129" s="30"/>
      <c r="L129" s="30"/>
      <c r="M129" s="30"/>
      <c r="N129" s="31"/>
      <c r="O129" s="13">
        <f t="shared" si="27"/>
        <v>5</v>
      </c>
    </row>
    <row r="130" spans="1:15" ht="15.75" thickBot="1" x14ac:dyDescent="0.3">
      <c r="A130" s="42" t="s">
        <v>49</v>
      </c>
      <c r="B130" s="16">
        <f t="shared" si="26"/>
        <v>0</v>
      </c>
      <c r="C130" s="60"/>
      <c r="D130" s="43"/>
      <c r="E130" s="32"/>
      <c r="F130" s="32"/>
      <c r="G130" s="32"/>
      <c r="H130" s="32"/>
      <c r="I130" s="32"/>
      <c r="J130" s="32"/>
      <c r="K130" s="32"/>
      <c r="L130" s="32"/>
      <c r="M130" s="32"/>
      <c r="N130" s="33"/>
      <c r="O130" s="16">
        <f t="shared" si="27"/>
        <v>0</v>
      </c>
    </row>
    <row r="131" spans="1:15" x14ac:dyDescent="0.25">
      <c r="A131" s="190" t="s">
        <v>50</v>
      </c>
      <c r="B131" s="66">
        <f t="shared" si="26"/>
        <v>165</v>
      </c>
      <c r="C131" s="63">
        <f t="shared" ref="C131:N131" si="28">C132+C133</f>
        <v>129</v>
      </c>
      <c r="D131" s="63">
        <f t="shared" si="28"/>
        <v>0</v>
      </c>
      <c r="E131" s="64">
        <f t="shared" si="28"/>
        <v>0</v>
      </c>
      <c r="F131" s="64">
        <f t="shared" si="28"/>
        <v>0</v>
      </c>
      <c r="G131" s="64">
        <f t="shared" si="28"/>
        <v>0</v>
      </c>
      <c r="H131" s="64">
        <f t="shared" si="28"/>
        <v>36</v>
      </c>
      <c r="I131" s="64">
        <f t="shared" si="28"/>
        <v>0</v>
      </c>
      <c r="J131" s="64">
        <f t="shared" si="28"/>
        <v>0</v>
      </c>
      <c r="K131" s="64">
        <f t="shared" si="28"/>
        <v>0</v>
      </c>
      <c r="L131" s="64">
        <f t="shared" si="28"/>
        <v>0</v>
      </c>
      <c r="M131" s="64">
        <f t="shared" si="28"/>
        <v>0</v>
      </c>
      <c r="N131" s="65">
        <f t="shared" si="28"/>
        <v>0</v>
      </c>
      <c r="O131" s="66">
        <f t="shared" si="27"/>
        <v>165</v>
      </c>
    </row>
    <row r="132" spans="1:15" x14ac:dyDescent="0.25">
      <c r="A132" s="191" t="s">
        <v>166</v>
      </c>
      <c r="B132" s="67">
        <f t="shared" si="26"/>
        <v>120</v>
      </c>
      <c r="C132" s="68">
        <f t="shared" ref="C132:N132" si="29">C134+C135+C136+C137+C138+C139+C140+C141+C142+C143+C144+C145+C146+C147+C148+C149+C150+C151+C152+C153+C154+C155+C156</f>
        <v>96</v>
      </c>
      <c r="D132" s="68">
        <f t="shared" si="29"/>
        <v>0</v>
      </c>
      <c r="E132" s="69">
        <f t="shared" si="29"/>
        <v>0</v>
      </c>
      <c r="F132" s="69">
        <f t="shared" si="29"/>
        <v>0</v>
      </c>
      <c r="G132" s="69">
        <f t="shared" si="29"/>
        <v>0</v>
      </c>
      <c r="H132" s="69">
        <f t="shared" si="29"/>
        <v>24</v>
      </c>
      <c r="I132" s="69">
        <f t="shared" si="29"/>
        <v>0</v>
      </c>
      <c r="J132" s="69">
        <f t="shared" si="29"/>
        <v>0</v>
      </c>
      <c r="K132" s="69">
        <f t="shared" si="29"/>
        <v>0</v>
      </c>
      <c r="L132" s="69">
        <f t="shared" si="29"/>
        <v>0</v>
      </c>
      <c r="M132" s="69">
        <f t="shared" si="29"/>
        <v>0</v>
      </c>
      <c r="N132" s="70">
        <f t="shared" si="29"/>
        <v>0</v>
      </c>
      <c r="O132" s="67">
        <f t="shared" si="27"/>
        <v>120</v>
      </c>
    </row>
    <row r="133" spans="1:15" ht="15.75" thickBot="1" x14ac:dyDescent="0.3">
      <c r="A133" s="192" t="s">
        <v>169</v>
      </c>
      <c r="B133" s="71">
        <f t="shared" si="26"/>
        <v>45</v>
      </c>
      <c r="C133" s="72">
        <f t="shared" ref="C133:N133" si="30">C157+C158+C159+C160+C161+C162+C163+C164+C165</f>
        <v>33</v>
      </c>
      <c r="D133" s="72">
        <f t="shared" si="30"/>
        <v>0</v>
      </c>
      <c r="E133" s="72">
        <f t="shared" si="30"/>
        <v>0</v>
      </c>
      <c r="F133" s="72">
        <f t="shared" si="30"/>
        <v>0</v>
      </c>
      <c r="G133" s="72">
        <f t="shared" si="30"/>
        <v>0</v>
      </c>
      <c r="H133" s="72">
        <f t="shared" si="30"/>
        <v>12</v>
      </c>
      <c r="I133" s="72">
        <f t="shared" si="30"/>
        <v>0</v>
      </c>
      <c r="J133" s="72">
        <f t="shared" si="30"/>
        <v>0</v>
      </c>
      <c r="K133" s="72">
        <f t="shared" si="30"/>
        <v>0</v>
      </c>
      <c r="L133" s="72">
        <f t="shared" si="30"/>
        <v>0</v>
      </c>
      <c r="M133" s="72">
        <f t="shared" si="30"/>
        <v>0</v>
      </c>
      <c r="N133" s="72">
        <f t="shared" si="30"/>
        <v>0</v>
      </c>
      <c r="O133" s="71">
        <f t="shared" si="27"/>
        <v>45</v>
      </c>
    </row>
    <row r="134" spans="1:15" x14ac:dyDescent="0.25">
      <c r="A134" s="38" t="s">
        <v>51</v>
      </c>
      <c r="B134" s="8">
        <f t="shared" si="26"/>
        <v>0</v>
      </c>
      <c r="C134" s="58"/>
      <c r="D134" s="35"/>
      <c r="E134" s="28"/>
      <c r="F134" s="28"/>
      <c r="G134" s="28"/>
      <c r="H134" s="28"/>
      <c r="I134" s="28"/>
      <c r="J134" s="28"/>
      <c r="K134" s="28"/>
      <c r="L134" s="28"/>
      <c r="M134" s="28"/>
      <c r="N134" s="29"/>
      <c r="O134" s="8">
        <f t="shared" si="27"/>
        <v>0</v>
      </c>
    </row>
    <row r="135" spans="1:15" x14ac:dyDescent="0.25">
      <c r="A135" s="39" t="s">
        <v>52</v>
      </c>
      <c r="B135" s="13">
        <f t="shared" si="26"/>
        <v>15</v>
      </c>
      <c r="C135" s="59">
        <v>12</v>
      </c>
      <c r="D135" s="40"/>
      <c r="E135" s="30"/>
      <c r="F135" s="30"/>
      <c r="G135" s="30"/>
      <c r="H135" s="30">
        <v>3</v>
      </c>
      <c r="I135" s="30"/>
      <c r="J135" s="30"/>
      <c r="K135" s="30"/>
      <c r="L135" s="30"/>
      <c r="M135" s="30"/>
      <c r="N135" s="31"/>
      <c r="O135" s="13">
        <f t="shared" si="27"/>
        <v>15</v>
      </c>
    </row>
    <row r="136" spans="1:15" x14ac:dyDescent="0.25">
      <c r="A136" s="39" t="s">
        <v>53</v>
      </c>
      <c r="B136" s="13">
        <f t="shared" si="26"/>
        <v>0</v>
      </c>
      <c r="C136" s="59"/>
      <c r="D136" s="40"/>
      <c r="E136" s="30"/>
      <c r="F136" s="30"/>
      <c r="G136" s="30"/>
      <c r="H136" s="30"/>
      <c r="I136" s="30"/>
      <c r="J136" s="30"/>
      <c r="K136" s="30"/>
      <c r="L136" s="30"/>
      <c r="M136" s="30"/>
      <c r="N136" s="31"/>
      <c r="O136" s="13">
        <f t="shared" si="27"/>
        <v>0</v>
      </c>
    </row>
    <row r="137" spans="1:15" x14ac:dyDescent="0.25">
      <c r="A137" s="39" t="s">
        <v>54</v>
      </c>
      <c r="B137" s="13">
        <f t="shared" si="26"/>
        <v>0</v>
      </c>
      <c r="C137" s="59"/>
      <c r="D137" s="40"/>
      <c r="E137" s="30"/>
      <c r="F137" s="30"/>
      <c r="G137" s="30"/>
      <c r="H137" s="30"/>
      <c r="I137" s="30"/>
      <c r="J137" s="30"/>
      <c r="K137" s="30"/>
      <c r="L137" s="30"/>
      <c r="M137" s="30"/>
      <c r="N137" s="31"/>
      <c r="O137" s="13">
        <f t="shared" si="27"/>
        <v>0</v>
      </c>
    </row>
    <row r="138" spans="1:15" x14ac:dyDescent="0.25">
      <c r="A138" s="39" t="s">
        <v>55</v>
      </c>
      <c r="B138" s="13">
        <f t="shared" si="26"/>
        <v>0</v>
      </c>
      <c r="C138" s="59"/>
      <c r="D138" s="40"/>
      <c r="E138" s="30"/>
      <c r="F138" s="30"/>
      <c r="G138" s="30"/>
      <c r="H138" s="30"/>
      <c r="I138" s="30"/>
      <c r="J138" s="30"/>
      <c r="K138" s="30"/>
      <c r="L138" s="30"/>
      <c r="M138" s="30"/>
      <c r="N138" s="31"/>
      <c r="O138" s="13">
        <f t="shared" si="27"/>
        <v>0</v>
      </c>
    </row>
    <row r="139" spans="1:15" x14ac:dyDescent="0.25">
      <c r="A139" s="39" t="s">
        <v>56</v>
      </c>
      <c r="B139" s="13">
        <f t="shared" si="26"/>
        <v>0</v>
      </c>
      <c r="C139" s="59"/>
      <c r="D139" s="40"/>
      <c r="E139" s="30"/>
      <c r="F139" s="30"/>
      <c r="G139" s="30"/>
      <c r="H139" s="30"/>
      <c r="I139" s="30"/>
      <c r="J139" s="30"/>
      <c r="K139" s="30"/>
      <c r="L139" s="30"/>
      <c r="M139" s="30"/>
      <c r="N139" s="31"/>
      <c r="O139" s="13">
        <f t="shared" si="27"/>
        <v>0</v>
      </c>
    </row>
    <row r="140" spans="1:15" x14ac:dyDescent="0.25">
      <c r="A140" s="39" t="s">
        <v>57</v>
      </c>
      <c r="B140" s="13">
        <f t="shared" ref="B140:B171" si="31">SUM(C140:N140)</f>
        <v>15</v>
      </c>
      <c r="C140" s="59">
        <v>12</v>
      </c>
      <c r="D140" s="40"/>
      <c r="E140" s="30"/>
      <c r="F140" s="30"/>
      <c r="G140" s="30"/>
      <c r="H140" s="30">
        <v>3</v>
      </c>
      <c r="I140" s="30"/>
      <c r="J140" s="30"/>
      <c r="K140" s="30"/>
      <c r="L140" s="30"/>
      <c r="M140" s="30"/>
      <c r="N140" s="31"/>
      <c r="O140" s="13">
        <f t="shared" si="27"/>
        <v>15</v>
      </c>
    </row>
    <row r="141" spans="1:15" x14ac:dyDescent="0.25">
      <c r="A141" s="39" t="s">
        <v>58</v>
      </c>
      <c r="B141" s="13">
        <f t="shared" si="31"/>
        <v>15</v>
      </c>
      <c r="C141" s="59">
        <v>12</v>
      </c>
      <c r="D141" s="40"/>
      <c r="E141" s="30"/>
      <c r="F141" s="30"/>
      <c r="G141" s="30"/>
      <c r="H141" s="30">
        <v>3</v>
      </c>
      <c r="I141" s="30"/>
      <c r="J141" s="30"/>
      <c r="K141" s="30"/>
      <c r="L141" s="30"/>
      <c r="M141" s="30"/>
      <c r="N141" s="31"/>
      <c r="O141" s="13">
        <f t="shared" si="27"/>
        <v>15</v>
      </c>
    </row>
    <row r="142" spans="1:15" x14ac:dyDescent="0.25">
      <c r="A142" s="39" t="s">
        <v>59</v>
      </c>
      <c r="B142" s="13">
        <f t="shared" si="31"/>
        <v>0</v>
      </c>
      <c r="C142" s="59"/>
      <c r="D142" s="40"/>
      <c r="E142" s="30"/>
      <c r="F142" s="30"/>
      <c r="G142" s="30"/>
      <c r="H142" s="30"/>
      <c r="I142" s="30"/>
      <c r="J142" s="30"/>
      <c r="K142" s="30"/>
      <c r="L142" s="30"/>
      <c r="M142" s="30"/>
      <c r="N142" s="31"/>
      <c r="O142" s="13">
        <f t="shared" si="27"/>
        <v>0</v>
      </c>
    </row>
    <row r="143" spans="1:15" x14ac:dyDescent="0.25">
      <c r="A143" s="39" t="s">
        <v>60</v>
      </c>
      <c r="B143" s="13">
        <f t="shared" si="31"/>
        <v>15</v>
      </c>
      <c r="C143" s="59">
        <v>12</v>
      </c>
      <c r="D143" s="40"/>
      <c r="E143" s="30"/>
      <c r="F143" s="30"/>
      <c r="G143" s="30"/>
      <c r="H143" s="30">
        <v>3</v>
      </c>
      <c r="I143" s="30"/>
      <c r="J143" s="30"/>
      <c r="K143" s="30"/>
      <c r="L143" s="30"/>
      <c r="M143" s="30"/>
      <c r="N143" s="31"/>
      <c r="O143" s="13">
        <f t="shared" si="27"/>
        <v>15</v>
      </c>
    </row>
    <row r="144" spans="1:15" x14ac:dyDescent="0.25">
      <c r="A144" s="39" t="s">
        <v>61</v>
      </c>
      <c r="B144" s="13">
        <f t="shared" si="31"/>
        <v>15</v>
      </c>
      <c r="C144" s="59">
        <v>12</v>
      </c>
      <c r="D144" s="40"/>
      <c r="E144" s="30"/>
      <c r="F144" s="30"/>
      <c r="G144" s="30"/>
      <c r="H144" s="30">
        <v>3</v>
      </c>
      <c r="I144" s="30"/>
      <c r="J144" s="30"/>
      <c r="K144" s="30"/>
      <c r="L144" s="30"/>
      <c r="M144" s="30"/>
      <c r="N144" s="31"/>
      <c r="O144" s="13">
        <f t="shared" si="27"/>
        <v>15</v>
      </c>
    </row>
    <row r="145" spans="1:15" x14ac:dyDescent="0.25">
      <c r="A145" s="39" t="s">
        <v>62</v>
      </c>
      <c r="B145" s="13">
        <f t="shared" si="31"/>
        <v>15</v>
      </c>
      <c r="C145" s="59">
        <v>12</v>
      </c>
      <c r="D145" s="40"/>
      <c r="E145" s="30"/>
      <c r="F145" s="30"/>
      <c r="G145" s="30"/>
      <c r="H145" s="30">
        <v>3</v>
      </c>
      <c r="I145" s="30"/>
      <c r="J145" s="30"/>
      <c r="K145" s="30"/>
      <c r="L145" s="30"/>
      <c r="M145" s="30"/>
      <c r="N145" s="31"/>
      <c r="O145" s="13">
        <f t="shared" si="27"/>
        <v>15</v>
      </c>
    </row>
    <row r="146" spans="1:15" x14ac:dyDescent="0.25">
      <c r="A146" s="39" t="s">
        <v>63</v>
      </c>
      <c r="B146" s="13">
        <f t="shared" si="31"/>
        <v>15</v>
      </c>
      <c r="C146" s="59">
        <v>12</v>
      </c>
      <c r="D146" s="40"/>
      <c r="E146" s="30"/>
      <c r="F146" s="30"/>
      <c r="G146" s="30"/>
      <c r="H146" s="30">
        <v>3</v>
      </c>
      <c r="I146" s="30"/>
      <c r="J146" s="30"/>
      <c r="K146" s="30"/>
      <c r="L146" s="30"/>
      <c r="M146" s="30"/>
      <c r="N146" s="31"/>
      <c r="O146" s="13">
        <f t="shared" si="27"/>
        <v>15</v>
      </c>
    </row>
    <row r="147" spans="1:15" x14ac:dyDescent="0.25">
      <c r="A147" s="39" t="s">
        <v>64</v>
      </c>
      <c r="B147" s="13">
        <f t="shared" si="31"/>
        <v>15</v>
      </c>
      <c r="C147" s="59">
        <v>12</v>
      </c>
      <c r="D147" s="40"/>
      <c r="E147" s="30"/>
      <c r="F147" s="30"/>
      <c r="G147" s="30"/>
      <c r="H147" s="30">
        <v>3</v>
      </c>
      <c r="I147" s="30"/>
      <c r="J147" s="30"/>
      <c r="K147" s="30"/>
      <c r="L147" s="30"/>
      <c r="M147" s="30"/>
      <c r="N147" s="31"/>
      <c r="O147" s="13">
        <f t="shared" si="27"/>
        <v>15</v>
      </c>
    </row>
    <row r="148" spans="1:15" x14ac:dyDescent="0.25">
      <c r="A148" s="39" t="s">
        <v>65</v>
      </c>
      <c r="B148" s="13">
        <f t="shared" si="31"/>
        <v>0</v>
      </c>
      <c r="C148" s="59"/>
      <c r="D148" s="40"/>
      <c r="E148" s="30"/>
      <c r="F148" s="30"/>
      <c r="G148" s="30"/>
      <c r="H148" s="30"/>
      <c r="I148" s="30"/>
      <c r="J148" s="30"/>
      <c r="K148" s="30"/>
      <c r="L148" s="30"/>
      <c r="M148" s="30"/>
      <c r="N148" s="31"/>
      <c r="O148" s="13">
        <f t="shared" si="27"/>
        <v>0</v>
      </c>
    </row>
    <row r="149" spans="1:15" x14ac:dyDescent="0.25">
      <c r="A149" s="39" t="s">
        <v>66</v>
      </c>
      <c r="B149" s="13">
        <f t="shared" si="31"/>
        <v>0</v>
      </c>
      <c r="C149" s="59"/>
      <c r="D149" s="40"/>
      <c r="E149" s="30"/>
      <c r="F149" s="30"/>
      <c r="G149" s="30"/>
      <c r="H149" s="30"/>
      <c r="I149" s="30"/>
      <c r="J149" s="30"/>
      <c r="K149" s="30"/>
      <c r="L149" s="30"/>
      <c r="M149" s="30"/>
      <c r="N149" s="31"/>
      <c r="O149" s="13">
        <f t="shared" si="27"/>
        <v>0</v>
      </c>
    </row>
    <row r="150" spans="1:15" x14ac:dyDescent="0.25">
      <c r="A150" s="39" t="s">
        <v>67</v>
      </c>
      <c r="B150" s="13">
        <f t="shared" si="31"/>
        <v>0</v>
      </c>
      <c r="C150" s="59"/>
      <c r="D150" s="40"/>
      <c r="E150" s="30"/>
      <c r="F150" s="30"/>
      <c r="G150" s="30"/>
      <c r="H150" s="30"/>
      <c r="I150" s="30"/>
      <c r="J150" s="30"/>
      <c r="K150" s="30"/>
      <c r="L150" s="30"/>
      <c r="M150" s="30"/>
      <c r="N150" s="31"/>
      <c r="O150" s="13">
        <f t="shared" si="27"/>
        <v>0</v>
      </c>
    </row>
    <row r="151" spans="1:15" x14ac:dyDescent="0.25">
      <c r="A151" s="39" t="s">
        <v>171</v>
      </c>
      <c r="B151" s="13">
        <f t="shared" si="31"/>
        <v>0</v>
      </c>
      <c r="C151" s="59"/>
      <c r="D151" s="40"/>
      <c r="E151" s="30"/>
      <c r="F151" s="30"/>
      <c r="G151" s="30"/>
      <c r="H151" s="30"/>
      <c r="I151" s="30"/>
      <c r="J151" s="30"/>
      <c r="K151" s="30"/>
      <c r="L151" s="30"/>
      <c r="M151" s="30"/>
      <c r="N151" s="31"/>
      <c r="O151" s="13">
        <f t="shared" si="27"/>
        <v>0</v>
      </c>
    </row>
    <row r="152" spans="1:15" x14ac:dyDescent="0.25">
      <c r="A152" s="39" t="s">
        <v>68</v>
      </c>
      <c r="B152" s="13">
        <f t="shared" si="31"/>
        <v>0</v>
      </c>
      <c r="C152" s="59"/>
      <c r="D152" s="40"/>
      <c r="E152" s="30"/>
      <c r="F152" s="30"/>
      <c r="G152" s="30"/>
      <c r="H152" s="30"/>
      <c r="I152" s="30"/>
      <c r="J152" s="30"/>
      <c r="K152" s="30"/>
      <c r="L152" s="30"/>
      <c r="M152" s="30"/>
      <c r="N152" s="31"/>
      <c r="O152" s="13">
        <f t="shared" si="27"/>
        <v>0</v>
      </c>
    </row>
    <row r="153" spans="1:15" x14ac:dyDescent="0.25">
      <c r="A153" s="39" t="s">
        <v>69</v>
      </c>
      <c r="B153" s="13">
        <f t="shared" si="31"/>
        <v>0</v>
      </c>
      <c r="C153" s="59"/>
      <c r="D153" s="40"/>
      <c r="E153" s="30"/>
      <c r="F153" s="30"/>
      <c r="G153" s="30"/>
      <c r="H153" s="30"/>
      <c r="I153" s="30"/>
      <c r="J153" s="30"/>
      <c r="K153" s="30"/>
      <c r="L153" s="30"/>
      <c r="M153" s="30"/>
      <c r="N153" s="31"/>
      <c r="O153" s="13">
        <f t="shared" si="27"/>
        <v>0</v>
      </c>
    </row>
    <row r="154" spans="1:15" x14ac:dyDescent="0.25">
      <c r="A154" s="39" t="s">
        <v>70</v>
      </c>
      <c r="B154" s="13">
        <f t="shared" si="31"/>
        <v>0</v>
      </c>
      <c r="C154" s="59"/>
      <c r="D154" s="40"/>
      <c r="E154" s="30"/>
      <c r="F154" s="30"/>
      <c r="G154" s="30"/>
      <c r="H154" s="30"/>
      <c r="I154" s="30"/>
      <c r="J154" s="30"/>
      <c r="K154" s="30"/>
      <c r="L154" s="30"/>
      <c r="M154" s="30"/>
      <c r="N154" s="31"/>
      <c r="O154" s="13">
        <f t="shared" si="27"/>
        <v>0</v>
      </c>
    </row>
    <row r="155" spans="1:15" x14ac:dyDescent="0.25">
      <c r="A155" s="39" t="s">
        <v>71</v>
      </c>
      <c r="B155" s="13">
        <f t="shared" si="31"/>
        <v>0</v>
      </c>
      <c r="C155" s="59"/>
      <c r="D155" s="40"/>
      <c r="E155" s="30"/>
      <c r="F155" s="30"/>
      <c r="G155" s="30"/>
      <c r="H155" s="30"/>
      <c r="I155" s="30"/>
      <c r="J155" s="30"/>
      <c r="K155" s="30"/>
      <c r="L155" s="30"/>
      <c r="M155" s="30"/>
      <c r="N155" s="31"/>
      <c r="O155" s="13">
        <f t="shared" si="27"/>
        <v>0</v>
      </c>
    </row>
    <row r="156" spans="1:15" x14ac:dyDescent="0.25">
      <c r="A156" s="39" t="s">
        <v>72</v>
      </c>
      <c r="B156" s="13">
        <f t="shared" si="31"/>
        <v>0</v>
      </c>
      <c r="C156" s="59"/>
      <c r="D156" s="40"/>
      <c r="E156" s="30"/>
      <c r="F156" s="30"/>
      <c r="G156" s="30"/>
      <c r="H156" s="30"/>
      <c r="I156" s="30"/>
      <c r="J156" s="30"/>
      <c r="K156" s="30"/>
      <c r="L156" s="30"/>
      <c r="M156" s="30"/>
      <c r="N156" s="31"/>
      <c r="O156" s="13">
        <f t="shared" si="27"/>
        <v>0</v>
      </c>
    </row>
    <row r="157" spans="1:15" x14ac:dyDescent="0.25">
      <c r="A157" s="39" t="s">
        <v>73</v>
      </c>
      <c r="B157" s="13">
        <f t="shared" si="31"/>
        <v>10</v>
      </c>
      <c r="C157" s="59">
        <v>8</v>
      </c>
      <c r="D157" s="40"/>
      <c r="E157" s="30"/>
      <c r="F157" s="30"/>
      <c r="G157" s="30"/>
      <c r="H157" s="30">
        <v>2</v>
      </c>
      <c r="I157" s="30"/>
      <c r="J157" s="30"/>
      <c r="K157" s="30"/>
      <c r="L157" s="30"/>
      <c r="M157" s="30"/>
      <c r="N157" s="31"/>
      <c r="O157" s="13">
        <f t="shared" si="27"/>
        <v>10</v>
      </c>
    </row>
    <row r="158" spans="1:15" x14ac:dyDescent="0.25">
      <c r="A158" s="39" t="s">
        <v>74</v>
      </c>
      <c r="B158" s="13">
        <f t="shared" si="31"/>
        <v>10</v>
      </c>
      <c r="C158" s="59">
        <v>8</v>
      </c>
      <c r="D158" s="40"/>
      <c r="E158" s="30"/>
      <c r="F158" s="30"/>
      <c r="G158" s="30"/>
      <c r="H158" s="30">
        <v>2</v>
      </c>
      <c r="I158" s="30"/>
      <c r="J158" s="30"/>
      <c r="K158" s="30"/>
      <c r="L158" s="30"/>
      <c r="M158" s="30"/>
      <c r="N158" s="31"/>
      <c r="O158" s="13">
        <f t="shared" si="27"/>
        <v>10</v>
      </c>
    </row>
    <row r="159" spans="1:15" x14ac:dyDescent="0.25">
      <c r="A159" s="39" t="s">
        <v>75</v>
      </c>
      <c r="B159" s="13">
        <f t="shared" si="31"/>
        <v>5</v>
      </c>
      <c r="C159" s="59">
        <v>3</v>
      </c>
      <c r="D159" s="40"/>
      <c r="E159" s="30"/>
      <c r="F159" s="30"/>
      <c r="G159" s="30"/>
      <c r="H159" s="30">
        <v>2</v>
      </c>
      <c r="I159" s="30"/>
      <c r="J159" s="30"/>
      <c r="K159" s="30"/>
      <c r="L159" s="30"/>
      <c r="M159" s="30"/>
      <c r="N159" s="31"/>
      <c r="O159" s="13">
        <f t="shared" si="27"/>
        <v>5</v>
      </c>
    </row>
    <row r="160" spans="1:15" x14ac:dyDescent="0.25">
      <c r="A160" s="39" t="s">
        <v>76</v>
      </c>
      <c r="B160" s="13">
        <f t="shared" si="31"/>
        <v>5</v>
      </c>
      <c r="C160" s="59">
        <v>3</v>
      </c>
      <c r="D160" s="40"/>
      <c r="E160" s="30"/>
      <c r="F160" s="30"/>
      <c r="G160" s="30"/>
      <c r="H160" s="30">
        <v>2</v>
      </c>
      <c r="I160" s="30"/>
      <c r="J160" s="30"/>
      <c r="K160" s="30"/>
      <c r="L160" s="30"/>
      <c r="M160" s="30"/>
      <c r="N160" s="31"/>
      <c r="O160" s="13">
        <f t="shared" si="27"/>
        <v>5</v>
      </c>
    </row>
    <row r="161" spans="1:15" x14ac:dyDescent="0.25">
      <c r="A161" s="39" t="s">
        <v>77</v>
      </c>
      <c r="B161" s="13">
        <f t="shared" si="31"/>
        <v>5</v>
      </c>
      <c r="C161" s="59">
        <v>3</v>
      </c>
      <c r="D161" s="40"/>
      <c r="E161" s="30"/>
      <c r="F161" s="30"/>
      <c r="G161" s="30"/>
      <c r="H161" s="30">
        <v>2</v>
      </c>
      <c r="I161" s="30"/>
      <c r="J161" s="30"/>
      <c r="K161" s="30"/>
      <c r="L161" s="30"/>
      <c r="M161" s="30"/>
      <c r="N161" s="31"/>
      <c r="O161" s="13">
        <f t="shared" si="27"/>
        <v>5</v>
      </c>
    </row>
    <row r="162" spans="1:15" ht="15.75" customHeight="1" x14ac:dyDescent="0.25">
      <c r="A162" s="45" t="s">
        <v>78</v>
      </c>
      <c r="B162" s="13">
        <f t="shared" si="31"/>
        <v>0</v>
      </c>
      <c r="C162" s="59"/>
      <c r="D162" s="40"/>
      <c r="E162" s="30"/>
      <c r="F162" s="30"/>
      <c r="G162" s="30"/>
      <c r="H162" s="30"/>
      <c r="I162" s="30"/>
      <c r="J162" s="30"/>
      <c r="K162" s="30"/>
      <c r="L162" s="30"/>
      <c r="M162" s="30"/>
      <c r="N162" s="31"/>
      <c r="O162" s="13">
        <f t="shared" si="27"/>
        <v>0</v>
      </c>
    </row>
    <row r="163" spans="1:15" x14ac:dyDescent="0.25">
      <c r="A163" s="45" t="s">
        <v>79</v>
      </c>
      <c r="B163" s="13">
        <f t="shared" si="31"/>
        <v>10</v>
      </c>
      <c r="C163" s="59">
        <v>8</v>
      </c>
      <c r="D163" s="40"/>
      <c r="E163" s="30"/>
      <c r="F163" s="30"/>
      <c r="G163" s="30"/>
      <c r="H163" s="30">
        <v>2</v>
      </c>
      <c r="I163" s="30"/>
      <c r="J163" s="30"/>
      <c r="K163" s="30"/>
      <c r="L163" s="30"/>
      <c r="M163" s="30"/>
      <c r="N163" s="31"/>
      <c r="O163" s="13">
        <f t="shared" si="27"/>
        <v>10</v>
      </c>
    </row>
    <row r="164" spans="1:15" x14ac:dyDescent="0.25">
      <c r="A164" s="45" t="s">
        <v>80</v>
      </c>
      <c r="B164" s="13">
        <f t="shared" si="31"/>
        <v>0</v>
      </c>
      <c r="C164" s="59"/>
      <c r="D164" s="40"/>
      <c r="E164" s="30"/>
      <c r="F164" s="30"/>
      <c r="G164" s="30"/>
      <c r="H164" s="30"/>
      <c r="I164" s="30"/>
      <c r="J164" s="30"/>
      <c r="K164" s="30"/>
      <c r="L164" s="30"/>
      <c r="M164" s="30"/>
      <c r="N164" s="31"/>
      <c r="O164" s="13">
        <f t="shared" si="27"/>
        <v>0</v>
      </c>
    </row>
    <row r="165" spans="1:15" ht="15.75" thickBot="1" x14ac:dyDescent="0.3">
      <c r="A165" s="46" t="s">
        <v>81</v>
      </c>
      <c r="B165" s="16">
        <f t="shared" si="31"/>
        <v>0</v>
      </c>
      <c r="C165" s="60"/>
      <c r="D165" s="43"/>
      <c r="E165" s="32"/>
      <c r="F165" s="32"/>
      <c r="G165" s="32"/>
      <c r="H165" s="32"/>
      <c r="I165" s="32"/>
      <c r="J165" s="32"/>
      <c r="K165" s="32"/>
      <c r="L165" s="32"/>
      <c r="M165" s="32"/>
      <c r="N165" s="33"/>
      <c r="O165" s="16">
        <f t="shared" si="27"/>
        <v>0</v>
      </c>
    </row>
    <row r="166" spans="1:15" ht="15.75" thickBot="1" x14ac:dyDescent="0.3">
      <c r="A166" s="189" t="s">
        <v>82</v>
      </c>
      <c r="B166" s="66">
        <f t="shared" si="31"/>
        <v>2</v>
      </c>
      <c r="C166" s="63">
        <f t="shared" ref="C166:N166" si="32">C167+C168+C169+C170+C171+C172</f>
        <v>2</v>
      </c>
      <c r="D166" s="63">
        <f t="shared" si="32"/>
        <v>0</v>
      </c>
      <c r="E166" s="64">
        <f t="shared" si="32"/>
        <v>0</v>
      </c>
      <c r="F166" s="64">
        <f t="shared" si="32"/>
        <v>0</v>
      </c>
      <c r="G166" s="64">
        <f t="shared" si="32"/>
        <v>0</v>
      </c>
      <c r="H166" s="64">
        <f t="shared" si="32"/>
        <v>0</v>
      </c>
      <c r="I166" s="64">
        <f t="shared" si="32"/>
        <v>0</v>
      </c>
      <c r="J166" s="64">
        <f t="shared" si="32"/>
        <v>0</v>
      </c>
      <c r="K166" s="64">
        <f t="shared" si="32"/>
        <v>0</v>
      </c>
      <c r="L166" s="64">
        <f t="shared" si="32"/>
        <v>0</v>
      </c>
      <c r="M166" s="64">
        <f t="shared" si="32"/>
        <v>0</v>
      </c>
      <c r="N166" s="65">
        <f t="shared" si="32"/>
        <v>0</v>
      </c>
      <c r="O166" s="66">
        <f>SUM(C166:N166)</f>
        <v>2</v>
      </c>
    </row>
    <row r="167" spans="1:15" x14ac:dyDescent="0.25">
      <c r="A167" s="38" t="s">
        <v>83</v>
      </c>
      <c r="B167" s="8">
        <f t="shared" si="31"/>
        <v>2</v>
      </c>
      <c r="C167" s="58">
        <v>2</v>
      </c>
      <c r="D167" s="35"/>
      <c r="E167" s="28"/>
      <c r="F167" s="28"/>
      <c r="G167" s="28"/>
      <c r="H167" s="28"/>
      <c r="I167" s="28"/>
      <c r="J167" s="28"/>
      <c r="K167" s="28"/>
      <c r="L167" s="28"/>
      <c r="M167" s="28"/>
      <c r="N167" s="29"/>
      <c r="O167" s="8">
        <f>SUM(C167:N167)</f>
        <v>2</v>
      </c>
    </row>
    <row r="168" spans="1:15" x14ac:dyDescent="0.25">
      <c r="A168" s="39" t="s">
        <v>84</v>
      </c>
      <c r="B168" s="13">
        <f t="shared" si="31"/>
        <v>0</v>
      </c>
      <c r="C168" s="59"/>
      <c r="D168" s="40"/>
      <c r="E168" s="30"/>
      <c r="F168" s="30"/>
      <c r="G168" s="30"/>
      <c r="H168" s="30"/>
      <c r="I168" s="30"/>
      <c r="J168" s="30"/>
      <c r="K168" s="30"/>
      <c r="L168" s="30"/>
      <c r="M168" s="30"/>
      <c r="N168" s="31"/>
      <c r="O168" s="13">
        <f t="shared" ref="O168:O176" si="33">SUM(C168:N168)</f>
        <v>0</v>
      </c>
    </row>
    <row r="169" spans="1:15" x14ac:dyDescent="0.25">
      <c r="A169" s="39" t="s">
        <v>85</v>
      </c>
      <c r="B169" s="13">
        <f t="shared" si="31"/>
        <v>0</v>
      </c>
      <c r="C169" s="59"/>
      <c r="D169" s="40"/>
      <c r="E169" s="30"/>
      <c r="F169" s="30"/>
      <c r="G169" s="30"/>
      <c r="H169" s="30"/>
      <c r="I169" s="30"/>
      <c r="J169" s="30"/>
      <c r="K169" s="30"/>
      <c r="L169" s="30"/>
      <c r="M169" s="30"/>
      <c r="N169" s="31"/>
      <c r="O169" s="13">
        <f t="shared" si="33"/>
        <v>0</v>
      </c>
    </row>
    <row r="170" spans="1:15" x14ac:dyDescent="0.25">
      <c r="A170" s="39" t="s">
        <v>103</v>
      </c>
      <c r="B170" s="13">
        <f t="shared" si="31"/>
        <v>0</v>
      </c>
      <c r="C170" s="59"/>
      <c r="D170" s="40"/>
      <c r="E170" s="30"/>
      <c r="F170" s="30"/>
      <c r="G170" s="30"/>
      <c r="H170" s="30"/>
      <c r="I170" s="30"/>
      <c r="J170" s="30"/>
      <c r="K170" s="30"/>
      <c r="L170" s="30"/>
      <c r="M170" s="30"/>
      <c r="N170" s="31"/>
      <c r="O170" s="13">
        <f t="shared" si="33"/>
        <v>0</v>
      </c>
    </row>
    <row r="171" spans="1:15" x14ac:dyDescent="0.25">
      <c r="A171" s="39" t="s">
        <v>86</v>
      </c>
      <c r="B171" s="13">
        <f t="shared" si="31"/>
        <v>0</v>
      </c>
      <c r="C171" s="59"/>
      <c r="D171" s="40"/>
      <c r="E171" s="30"/>
      <c r="F171" s="30"/>
      <c r="G171" s="30"/>
      <c r="H171" s="30"/>
      <c r="I171" s="30"/>
      <c r="J171" s="30"/>
      <c r="K171" s="30"/>
      <c r="L171" s="30"/>
      <c r="M171" s="30"/>
      <c r="N171" s="31"/>
      <c r="O171" s="13">
        <f t="shared" si="33"/>
        <v>0</v>
      </c>
    </row>
    <row r="172" spans="1:15" ht="15.75" thickBot="1" x14ac:dyDescent="0.3">
      <c r="A172" s="42" t="s">
        <v>104</v>
      </c>
      <c r="B172" s="16">
        <f>SUM(C172:N172)</f>
        <v>0</v>
      </c>
      <c r="C172" s="60"/>
      <c r="D172" s="43"/>
      <c r="E172" s="32"/>
      <c r="F172" s="32"/>
      <c r="G172" s="32"/>
      <c r="H172" s="32"/>
      <c r="I172" s="32"/>
      <c r="J172" s="32"/>
      <c r="K172" s="32"/>
      <c r="L172" s="32"/>
      <c r="M172" s="32"/>
      <c r="N172" s="33"/>
      <c r="O172" s="16">
        <f t="shared" si="33"/>
        <v>0</v>
      </c>
    </row>
    <row r="173" spans="1:15" x14ac:dyDescent="0.25">
      <c r="A173" s="47" t="s">
        <v>165</v>
      </c>
      <c r="B173" s="66">
        <f>SUM(C173:N173)</f>
        <v>15</v>
      </c>
      <c r="C173" s="77">
        <v>10</v>
      </c>
      <c r="D173" s="63">
        <v>1</v>
      </c>
      <c r="E173" s="64"/>
      <c r="F173" s="64"/>
      <c r="G173" s="64"/>
      <c r="H173" s="64">
        <v>4</v>
      </c>
      <c r="I173" s="64"/>
      <c r="J173" s="64"/>
      <c r="K173" s="64"/>
      <c r="L173" s="64"/>
      <c r="M173" s="64"/>
      <c r="N173" s="65"/>
      <c r="O173" s="66">
        <f t="shared" si="33"/>
        <v>15</v>
      </c>
    </row>
    <row r="174" spans="1:15" ht="15.75" thickBot="1" x14ac:dyDescent="0.3">
      <c r="A174" s="48" t="s">
        <v>87</v>
      </c>
      <c r="B174" s="71">
        <f>SUM(C174:N174)</f>
        <v>0</v>
      </c>
      <c r="C174" s="78"/>
      <c r="D174" s="72"/>
      <c r="E174" s="73"/>
      <c r="F174" s="73"/>
      <c r="G174" s="73"/>
      <c r="H174" s="73"/>
      <c r="I174" s="73"/>
      <c r="J174" s="73"/>
      <c r="K174" s="73"/>
      <c r="L174" s="73"/>
      <c r="M174" s="73"/>
      <c r="N174" s="74"/>
      <c r="O174" s="71">
        <f t="shared" si="33"/>
        <v>0</v>
      </c>
    </row>
    <row r="175" spans="1:15" ht="15.75" thickBot="1" x14ac:dyDescent="0.3">
      <c r="A175" s="36" t="s">
        <v>88</v>
      </c>
      <c r="B175" s="66">
        <f>SUM(C175:N175)</f>
        <v>14</v>
      </c>
      <c r="C175" s="77">
        <v>12</v>
      </c>
      <c r="D175" s="63"/>
      <c r="E175" s="64"/>
      <c r="F175" s="64"/>
      <c r="G175" s="64"/>
      <c r="H175" s="64"/>
      <c r="I175" s="64"/>
      <c r="J175" s="64"/>
      <c r="K175" s="64">
        <v>2</v>
      </c>
      <c r="L175" s="64"/>
      <c r="M175" s="64"/>
      <c r="N175" s="65"/>
      <c r="O175" s="66">
        <f t="shared" si="33"/>
        <v>14</v>
      </c>
    </row>
    <row r="176" spans="1:15" ht="15.75" thickBot="1" x14ac:dyDescent="0.3">
      <c r="A176" s="49" t="s">
        <v>89</v>
      </c>
      <c r="B176" s="79">
        <f>SUM(C176:N176)</f>
        <v>0</v>
      </c>
      <c r="C176" s="79"/>
      <c r="D176" s="80"/>
      <c r="E176" s="81"/>
      <c r="F176" s="81"/>
      <c r="G176" s="81"/>
      <c r="H176" s="81"/>
      <c r="I176" s="81"/>
      <c r="J176" s="81"/>
      <c r="K176" s="81"/>
      <c r="L176" s="81"/>
      <c r="M176" s="81"/>
      <c r="N176" s="82"/>
      <c r="O176" s="62">
        <f t="shared" si="33"/>
        <v>0</v>
      </c>
    </row>
  </sheetData>
  <mergeCells count="4">
    <mergeCell ref="A1:O1"/>
    <mergeCell ref="A2:A3"/>
    <mergeCell ref="B2:B3"/>
    <mergeCell ref="C2:O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workbookViewId="0">
      <selection activeCell="D18" sqref="D18"/>
    </sheetView>
  </sheetViews>
  <sheetFormatPr baseColWidth="10" defaultRowHeight="15" x14ac:dyDescent="0.25"/>
  <cols>
    <col min="1" max="1" width="15.7109375" style="176" customWidth="1"/>
    <col min="2" max="2" width="15.5703125" style="176" customWidth="1"/>
    <col min="3" max="3" width="12.28515625" style="176" customWidth="1"/>
    <col min="4" max="4" width="15.85546875" style="176" customWidth="1"/>
    <col min="5" max="16384" width="11.42578125" style="176"/>
  </cols>
  <sheetData>
    <row r="2" spans="1:4" ht="31.5" x14ac:dyDescent="0.25">
      <c r="A2" s="226" t="s">
        <v>365</v>
      </c>
      <c r="B2" s="226" t="s">
        <v>366</v>
      </c>
      <c r="C2" s="226" t="s">
        <v>367</v>
      </c>
      <c r="D2" s="226" t="s">
        <v>368</v>
      </c>
    </row>
    <row r="3" spans="1:4" ht="15.75" x14ac:dyDescent="0.25">
      <c r="A3" s="227" t="s">
        <v>1</v>
      </c>
      <c r="B3" s="179">
        <f>SUM(B4:B19)</f>
        <v>38772</v>
      </c>
      <c r="C3" s="179">
        <f>SUM(C4:C19)</f>
        <v>46034</v>
      </c>
      <c r="D3" s="179"/>
    </row>
    <row r="4" spans="1:4" x14ac:dyDescent="0.25">
      <c r="A4" s="177" t="s">
        <v>369</v>
      </c>
      <c r="B4" s="178">
        <v>2218</v>
      </c>
      <c r="C4" s="180">
        <f>PR!C4</f>
        <v>3008</v>
      </c>
      <c r="D4" s="180">
        <f>C4-B4</f>
        <v>790</v>
      </c>
    </row>
    <row r="5" spans="1:4" x14ac:dyDescent="0.25">
      <c r="A5" s="177" t="s">
        <v>176</v>
      </c>
      <c r="B5" s="178">
        <v>1471</v>
      </c>
      <c r="C5" s="180">
        <f>ART!C4</f>
        <v>2055</v>
      </c>
      <c r="D5" s="180">
        <f t="shared" ref="D5:D19" si="0">C5-B5</f>
        <v>584</v>
      </c>
    </row>
    <row r="6" spans="1:4" x14ac:dyDescent="0.25">
      <c r="A6" s="177" t="s">
        <v>177</v>
      </c>
      <c r="B6" s="178">
        <v>6180</v>
      </c>
      <c r="C6" s="180">
        <f>LH!C4</f>
        <v>8104</v>
      </c>
      <c r="D6" s="180">
        <f>C6-B6</f>
        <v>1924</v>
      </c>
    </row>
    <row r="7" spans="1:4" x14ac:dyDescent="0.25">
      <c r="A7" s="177" t="s">
        <v>362</v>
      </c>
      <c r="B7" s="178">
        <v>1099</v>
      </c>
      <c r="C7" s="180">
        <f>MY!C4</f>
        <v>1302</v>
      </c>
      <c r="D7" s="180">
        <f t="shared" si="0"/>
        <v>203</v>
      </c>
    </row>
    <row r="8" spans="1:4" x14ac:dyDescent="0.25">
      <c r="A8" s="177" t="s">
        <v>363</v>
      </c>
      <c r="B8" s="178">
        <v>2404</v>
      </c>
      <c r="C8" s="180">
        <f>MT!C4</f>
        <v>2853</v>
      </c>
      <c r="D8" s="180">
        <f t="shared" si="0"/>
        <v>449</v>
      </c>
    </row>
    <row r="9" spans="1:4" x14ac:dyDescent="0.25">
      <c r="A9" s="177" t="s">
        <v>180</v>
      </c>
      <c r="B9" s="178">
        <v>2656</v>
      </c>
      <c r="C9" s="180">
        <f>VC!C4</f>
        <v>3058</v>
      </c>
      <c r="D9" s="180">
        <f t="shared" si="0"/>
        <v>402</v>
      </c>
    </row>
    <row r="10" spans="1:4" x14ac:dyDescent="0.25">
      <c r="A10" s="177" t="s">
        <v>181</v>
      </c>
      <c r="B10" s="178">
        <v>1365</v>
      </c>
      <c r="C10" s="180">
        <f>CF!C4</f>
        <v>1908</v>
      </c>
      <c r="D10" s="180">
        <f t="shared" si="0"/>
        <v>543</v>
      </c>
    </row>
    <row r="11" spans="1:4" x14ac:dyDescent="0.25">
      <c r="A11" s="177" t="s">
        <v>182</v>
      </c>
      <c r="B11" s="178">
        <v>1532</v>
      </c>
      <c r="C11" s="180">
        <f>SS!C4</f>
        <v>2012</v>
      </c>
      <c r="D11" s="180">
        <f t="shared" si="0"/>
        <v>480</v>
      </c>
    </row>
    <row r="12" spans="1:4" x14ac:dyDescent="0.25">
      <c r="A12" s="177" t="s">
        <v>183</v>
      </c>
      <c r="B12" s="178">
        <v>1636</v>
      </c>
      <c r="C12" s="180">
        <f>CA!C4</f>
        <v>2039</v>
      </c>
      <c r="D12" s="180">
        <f t="shared" si="0"/>
        <v>403</v>
      </c>
    </row>
    <row r="13" spans="1:4" x14ac:dyDescent="0.25">
      <c r="A13" s="177" t="s">
        <v>184</v>
      </c>
      <c r="B13" s="178">
        <v>2876</v>
      </c>
      <c r="C13" s="180">
        <f>CM!C4</f>
        <v>3501</v>
      </c>
      <c r="D13" s="180">
        <f t="shared" si="0"/>
        <v>625</v>
      </c>
    </row>
    <row r="14" spans="1:4" ht="15.75" x14ac:dyDescent="0.25">
      <c r="A14" s="210" t="s">
        <v>185</v>
      </c>
      <c r="B14" s="178">
        <v>2159</v>
      </c>
      <c r="C14" s="180">
        <f>LT!C4</f>
        <v>2080</v>
      </c>
      <c r="D14" s="211">
        <f t="shared" si="0"/>
        <v>-79</v>
      </c>
    </row>
    <row r="15" spans="1:4" x14ac:dyDescent="0.25">
      <c r="A15" s="225" t="s">
        <v>186</v>
      </c>
      <c r="B15" s="223">
        <v>3749</v>
      </c>
      <c r="C15" s="224">
        <f>HOL!C4</f>
        <v>3853</v>
      </c>
      <c r="D15" s="224">
        <f t="shared" si="0"/>
        <v>104</v>
      </c>
    </row>
    <row r="16" spans="1:4" x14ac:dyDescent="0.25">
      <c r="A16" s="225" t="s">
        <v>364</v>
      </c>
      <c r="B16" s="223">
        <v>2880</v>
      </c>
      <c r="C16" s="224">
        <f>GR!C4</f>
        <v>3072</v>
      </c>
      <c r="D16" s="224">
        <f t="shared" si="0"/>
        <v>192</v>
      </c>
    </row>
    <row r="17" spans="1:4" ht="15.75" x14ac:dyDescent="0.25">
      <c r="A17" s="210" t="s">
        <v>188</v>
      </c>
      <c r="B17" s="178">
        <v>4079</v>
      </c>
      <c r="C17" s="180">
        <f>SC!C4</f>
        <v>3982</v>
      </c>
      <c r="D17" s="211">
        <f t="shared" si="0"/>
        <v>-97</v>
      </c>
    </row>
    <row r="18" spans="1:4" x14ac:dyDescent="0.25">
      <c r="A18" s="177" t="s">
        <v>189</v>
      </c>
      <c r="B18" s="178">
        <v>2259</v>
      </c>
      <c r="C18" s="180">
        <f>GT!C4</f>
        <v>2784</v>
      </c>
      <c r="D18" s="180">
        <f t="shared" si="0"/>
        <v>525</v>
      </c>
    </row>
    <row r="19" spans="1:4" x14ac:dyDescent="0.25">
      <c r="A19" s="177" t="s">
        <v>190</v>
      </c>
      <c r="B19" s="178">
        <v>209</v>
      </c>
      <c r="C19" s="180">
        <f>IJ!C4</f>
        <v>423</v>
      </c>
      <c r="D19" s="180">
        <f t="shared" si="0"/>
        <v>214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VINCULACIÓN TERRITORIAL 2023</vt:lpstr>
      <vt:lpstr>PLAN X PROVINCIAS</vt:lpstr>
      <vt:lpstr>PLAN X FUENTES</vt:lpstr>
      <vt:lpstr>PLAN X UNIVERSIDADES</vt:lpstr>
      <vt:lpstr>PR</vt:lpstr>
      <vt:lpstr>ART</vt:lpstr>
      <vt:lpstr>LH</vt:lpstr>
      <vt:lpstr>MY</vt:lpstr>
      <vt:lpstr>MT</vt:lpstr>
      <vt:lpstr>VC</vt:lpstr>
      <vt:lpstr>CF</vt:lpstr>
      <vt:lpstr>SS</vt:lpstr>
      <vt:lpstr>CA</vt:lpstr>
      <vt:lpstr>CM</vt:lpstr>
      <vt:lpstr>LT</vt:lpstr>
      <vt:lpstr>HOL</vt:lpstr>
      <vt:lpstr>GR</vt:lpstr>
      <vt:lpstr>SC</vt:lpstr>
      <vt:lpstr>GT</vt:lpstr>
      <vt:lpstr>IJ</vt:lpstr>
      <vt:lpstr>ANÁLISIS PREUNIVERSITARIO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Ariadna</dc:creator>
  <cp:lastModifiedBy>Marleni</cp:lastModifiedBy>
  <cp:lastPrinted>2021-06-03T14:00:59Z</cp:lastPrinted>
  <dcterms:created xsi:type="dcterms:W3CDTF">2021-04-12T20:15:35Z</dcterms:created>
  <dcterms:modified xsi:type="dcterms:W3CDTF">2022-09-12T13:55:36Z</dcterms:modified>
</cp:coreProperties>
</file>